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5" activeTab="0"/>
  </bookViews>
  <sheets>
    <sheet name="6. Етапи проведення закупівель" sheetId="1" r:id="rId1"/>
  </sheets>
  <definedNames>
    <definedName name="_xlnm.Print_Area" localSheetId="0">'6. Етапи проведення закупівель'!$A$1:$U$455</definedName>
    <definedName name="_xlnm.Print_Titles" localSheetId="0">'6. Етапи проведення закупівель'!$3:$6</definedName>
    <definedName name="Excel_BuiltIn_Print_Area" localSheetId="0">#REF!</definedName>
    <definedName name="Excel_BuiltIn_Print_Titles" localSheetId="0">#REF!</definedName>
  </definedNames>
  <calcPr fullCalcOnLoad="1"/>
</workbook>
</file>

<file path=xl/sharedStrings.xml><?xml version="1.0" encoding="utf-8"?>
<sst xmlns="http://schemas.openxmlformats.org/spreadsheetml/2006/main" count="1118" uniqueCount="713">
  <si>
    <t>6. Етапи виконання заходів інвестиційної програми на прогнозний період 2021 року</t>
  </si>
  <si>
    <t>Середня частка SAIDI в компанії за останні три роки 2017-2019</t>
  </si>
  <si>
    <t>Прогнозна частка SAIDI по результатам впровадження заходу</t>
  </si>
  <si>
    <t>№ з/п</t>
  </si>
  <si>
    <t>Найменування заходів інвестиційної програми</t>
  </si>
  <si>
    <t>Одиниця виміру</t>
  </si>
  <si>
    <t>У тому числі по кварталах</t>
  </si>
  <si>
    <t>Джерела фінансування</t>
  </si>
  <si>
    <t>Найменування відповідної державної програми</t>
  </si>
  <si>
    <t>№ сторінки поясню-вальної записки</t>
  </si>
  <si>
    <t>№ сторінки обґрунто-вувальних матеріалів</t>
  </si>
  <si>
    <t>Примітка</t>
  </si>
  <si>
    <t>ЗАХОДИ</t>
  </si>
  <si>
    <t>І квартал</t>
  </si>
  <si>
    <t>ІІ квартал</t>
  </si>
  <si>
    <t>ІІІ квартал</t>
  </si>
  <si>
    <t>IV квартал</t>
  </si>
  <si>
    <t>Вартість одиниці продукції,
тис. грн
(без ПДВ)</t>
  </si>
  <si>
    <t>кількість</t>
  </si>
  <si>
    <t xml:space="preserve">тис. грн без ПДВ </t>
  </si>
  <si>
    <t>тис. грн без ПДВ</t>
  </si>
  <si>
    <t xml:space="preserve">І. Будівництво, модернізація та реконструкція електричних мереж та обладнання </t>
  </si>
  <si>
    <t>Будівництво і реконструкція ПЛ-150 кВ</t>
  </si>
  <si>
    <t>1.1</t>
  </si>
  <si>
    <t>Реконструкція ПЛ-150 кВ «ХТЕЦ-Никольска»</t>
  </si>
  <si>
    <t>км</t>
  </si>
  <si>
    <t>Будівництво і реконструкція ПЛ-10(6)кВ</t>
  </si>
  <si>
    <t>2.1</t>
  </si>
  <si>
    <t>Реконструкція ПЛ-10 кВ ФР-12 від ПС-35/10 "Чонгарська" с. Чонгар Генічеський район</t>
  </si>
  <si>
    <t>2.2</t>
  </si>
  <si>
    <t>Реконструкція ПЛ-10 кВ Ф-6411 від ПС-35/10 "Генічеська" м. Генічеськ Херсонської області</t>
  </si>
  <si>
    <t>2.3</t>
  </si>
  <si>
    <t>Реконструкція ПЛ-10 кВ Ф-644 від ПС-35/10 "Генічеська" м. Генічеськ Херсонської області</t>
  </si>
  <si>
    <t>2.4</t>
  </si>
  <si>
    <t>Реконструкція ПЛ-10кВ Ф-1592 від ПС 35/10 Світлична с. Новоолександрівка Нововоронцовського району Херсонської області</t>
  </si>
  <si>
    <t>2.5</t>
  </si>
  <si>
    <t>Будівництво ПЛ-10кВ Ф-201 ПС-35/10 "Ретранслятор" за адресою Каховський район с. Васильєвка</t>
  </si>
  <si>
    <t>2.6</t>
  </si>
  <si>
    <t>Будівництво ПЛ-10кВ Ф-162 від ПС-35/10 "Краса Херсонщини" за адресою Каховський район с. Роздольне</t>
  </si>
  <si>
    <t>2.7</t>
  </si>
  <si>
    <t xml:space="preserve">Реконструкція ПЛ-6кВ Ф.85 від ПС-35/6 "Каховка" в м. Каховка Херсонської області </t>
  </si>
  <si>
    <t>2.8</t>
  </si>
  <si>
    <t xml:space="preserve">Реконструкція ПЛ-10 кВ від ф-272 від ПС-35/10 кВ "Горностаевка" по  вул. Шевченко, в смт. Горностаївка </t>
  </si>
  <si>
    <t>2.9</t>
  </si>
  <si>
    <t>Реконструкція ПЛ 10кВ Ф 1747 від ПС 35/10 кВ «Молодіжна» в смт.Лазурне Скадовського району Херсонської області</t>
  </si>
  <si>
    <t>2.10</t>
  </si>
  <si>
    <t>Реконструкція ПЛ 10кВ Ф 1741 від ПС 35/10 кВ «Молодіжна» в смт.Лазурне Скадовського району Херсонської області</t>
  </si>
  <si>
    <t>2.11</t>
  </si>
  <si>
    <t>Реконструкція ПЛ-10кВ Ф-17013 від ПС-35/10 "Скадовська" м.Скадовськ</t>
  </si>
  <si>
    <t>2.12</t>
  </si>
  <si>
    <t>Реконструкція ПЛ-10 кВ Ф-483 від ПС-35/10 кВ “Благодатная”</t>
  </si>
  <si>
    <t>2.13</t>
  </si>
  <si>
    <t>Реконструкція ПЛ-10 кВ Ф-1907 від ПС-35/10 кВ “Лесная”</t>
  </si>
  <si>
    <t>2.14</t>
  </si>
  <si>
    <t>Реконструкція ПЛ-10 кВ Ф-368 від ПС-35/10 кВ “Комишани”</t>
  </si>
  <si>
    <t>2.15</t>
  </si>
  <si>
    <t>Реконструкція ПЛ-10 кВ Ф-504 від ПС-35/10 кВ “Белозерка”</t>
  </si>
  <si>
    <t>2.16</t>
  </si>
  <si>
    <t>Реконструкція ПЛ-10 кВ Ф-83 від ПС-35/10 кВ “Основа”</t>
  </si>
  <si>
    <t>2.17</t>
  </si>
  <si>
    <t>Реконструкція ПЛ-10 кВ Ф-8303 від ПС-35/10 кВ “Каланчак”</t>
  </si>
  <si>
    <t>2.18</t>
  </si>
  <si>
    <t>Реконструкція ПЛ-10 кВ Ф-693 від ПС-35/10 кВ “Счастливцево”</t>
  </si>
  <si>
    <t>2.19</t>
  </si>
  <si>
    <t>Реконструкція ПЛ-10 кВ Ф-694 від ПС-35/10 кВ “Счастливцево”</t>
  </si>
  <si>
    <t>2.20</t>
  </si>
  <si>
    <t>Реконструкція ПЛ-10 кВ Ф-3408 від ПС-35/10 кВ “Антоновка”</t>
  </si>
  <si>
    <t>2.21</t>
  </si>
  <si>
    <t>Реконструкція ПЛ-10 кВ Ф-801 від ПС-35/10 кВ “Голопристанская”</t>
  </si>
  <si>
    <t>2.22</t>
  </si>
  <si>
    <t>Реконструкція ПЛ-10 кВ Ф-806 від ПС-35/10 кВ “Голопристанская”</t>
  </si>
  <si>
    <t>2.23</t>
  </si>
  <si>
    <t>Реконструкція ПЛ-10 кВ Ф-601 від ПС-35/10 кВ “Восточная”</t>
  </si>
  <si>
    <t>2.24</t>
  </si>
  <si>
    <t>Реконструкція ПЛ-10 кВ Ф-482 від ПС-35/10 кВ “Благодатная”</t>
  </si>
  <si>
    <t>2.25</t>
  </si>
  <si>
    <t>Реконструкція ПЛ-10 кВ Ф-52 від ПС-35/10 кВ “Днепряны”</t>
  </si>
  <si>
    <t>2.26</t>
  </si>
  <si>
    <t>Реконструкція ПЛ-10 кВ Ф-1005 від ПС-35/10 кВ “Зоря”</t>
  </si>
  <si>
    <t>2.27</t>
  </si>
  <si>
    <t>Реконструкція ПЛ-10 кВ Ф-721 від ПС-35/10 кВ “Стрелковое”</t>
  </si>
  <si>
    <t>2.28</t>
  </si>
  <si>
    <t>Реконструкція ПЛ-10 кВ Ф-820 від ПС-150/35/10 кВ “П.Покровская”</t>
  </si>
  <si>
    <t>2.29</t>
  </si>
  <si>
    <t>Реконструкція ПЛ-10 кВ Ф-8411 від ПС-35/10 кВ “Приволье”</t>
  </si>
  <si>
    <t>2.30</t>
  </si>
  <si>
    <t>Реконструкція ПЛ-10 кВ Ф-8305 від ПС-35/10 кВ “Каланчак”</t>
  </si>
  <si>
    <t>Будівництво і реконструкція ПЛ-0,4кВ ізольований провід</t>
  </si>
  <si>
    <t>3.1</t>
  </si>
  <si>
    <t>Реконструкція ПЛ-0,4кВ від ТП-820 с.Чорнобаївка Білозерського району Херсонської області</t>
  </si>
  <si>
    <t>3.2</t>
  </si>
  <si>
    <t>Реконструкція ПЛ-0,4кВ від КТП-114 с.Кізомис Білозерського району Херсонської області</t>
  </si>
  <si>
    <t>3.3</t>
  </si>
  <si>
    <t>Реконструкція ПЛ-0,4кВ від ТП-232 с.М.Каховка, Каховський район з перепідключенням частини ПЛ-0,4кВ Ф-3 від ТП-232 на ПЛ-0,4кВ Ф-2 від ТП-303 та частини ПЛ-0,4кВ Ф-1 від ТП-303 на ПЛ-0,4кВ Ф-2 від ТП-232</t>
  </si>
  <si>
    <t>3.4</t>
  </si>
  <si>
    <t>Реконструкція ПЛ-0,4кВ від ТП-296 с.Любимівка, Каховський район з перепідключенням частини ПЛ-0,4кВ Ф-1 від ТП-296 на ПЛ-0,4кВ Ф-3 від ТП-336 та частини ПЛ-0,4кВ Ф-1 від ТП-336 на ПЛ-0,4кВ Ф-3 від ТП-296</t>
  </si>
  <si>
    <t>3.5</t>
  </si>
  <si>
    <t xml:space="preserve">Реконструкція ПЛ-0,4кВ від КТП-266 смт.Лазурне, Скадовський р-н, з перепідключенням частини ПЛ-0,4кВ Ф-1,3 від ТП-266 на ПЛ-0,4кВ від ТП=321 </t>
  </si>
  <si>
    <t>3.6</t>
  </si>
  <si>
    <t>Реконструкція ПЛ-0,4кВ від ТП-14 м.Скадовськ з перепідключенням ділянки ПЛ-0,4кВ Ф-2, Ф-3 від ТП-14 на ПЛ-0,4кВ від ТП-781 та ділянки ПЛ-0,4кВ Ф-4 від ТП-14 на  ПЛ-0,4кВ від ТП-3</t>
  </si>
  <si>
    <t>3.7</t>
  </si>
  <si>
    <t>Реконструкція ПЛ-0,4кВ Ф-2 від КТП-3 м.Скадовськ, з перепідключенням ділянки ПЛ-0,4кВ Ф-2 від ТП-3 на ПЛ-0,4кВ від ТП-14 та ТП-8</t>
  </si>
  <si>
    <t>3.8</t>
  </si>
  <si>
    <t>Реконструкція ПЛ-0,4кВ від КТП-695 м.Скадовськ</t>
  </si>
  <si>
    <t>3.9</t>
  </si>
  <si>
    <t xml:space="preserve">Реконструкція ПЛ-0,4кВ від КТП-51 с.Красне, Скадовського р-н </t>
  </si>
  <si>
    <t>3.10</t>
  </si>
  <si>
    <t xml:space="preserve">Реконструкція ПЛ-0,4кВ від КТП-762 с.Красне, Скадовського р-н </t>
  </si>
  <si>
    <t>3.11</t>
  </si>
  <si>
    <t>Реконструкція ПЛ-0,4кВ від ТП-21 в м.Херсон</t>
  </si>
  <si>
    <t>3.12</t>
  </si>
  <si>
    <t>Реконструкція ПЛ-0,4кВ від ТП-3 в м.Херсон</t>
  </si>
  <si>
    <t>3.13</t>
  </si>
  <si>
    <t>Реконструкція ПЛ-0,4кВ від ТП-204 смт.Антонівка, м.Херсон</t>
  </si>
  <si>
    <t>3.14</t>
  </si>
  <si>
    <t>Реконструкція ПЛ-0,4кВ від ТП-723 смт.Комишани, м.Херсон</t>
  </si>
  <si>
    <t>3.15</t>
  </si>
  <si>
    <t>Реконструкція  ПЛ-0,4кВ від КТП-661 у смт. Комишани, м. Херсон</t>
  </si>
  <si>
    <t>3.16</t>
  </si>
  <si>
    <t>Реконструкція  ПЛ-0,4кВ від КТП-882 у с.Зимівник, м. Херсон</t>
  </si>
  <si>
    <t>3.17</t>
  </si>
  <si>
    <t>Реконструкція ПЛ-0,4кВ від КТП-975 у с.Приозерне, м. Херсон</t>
  </si>
  <si>
    <t>3.18</t>
  </si>
  <si>
    <t>Реконструкція ПЛ-0,4кВ від ТП-89 в смт. Антонівка м.Херсон</t>
  </si>
  <si>
    <t>3.19</t>
  </si>
  <si>
    <t>Реконструкція ПЛ-0,4кВ від ТП-285 в м.Херсон</t>
  </si>
  <si>
    <t>3.20</t>
  </si>
  <si>
    <t>Реконструкція ПЛ-0,4кВ від ТП-224, м.Херсон з переключенням ділянки ПЛ-0,4кВ Ф-1 від ТП-224 на ПЛ-0,4кВ від  ТП-137</t>
  </si>
  <si>
    <t>3.21</t>
  </si>
  <si>
    <t>Реконструкція ПЛ-0,4кВ від ТП-652, м.Херсон з перепідключенням частини ПЛ-0,4кВ Ф-2, Ф-3 від ТП-652 на ПЛ-0,4кВ від ТП-253</t>
  </si>
  <si>
    <t>3.22</t>
  </si>
  <si>
    <t>Реконструкція ПЛ-0,4кВ від ТП-337 м.Херсон, з перепідключенням ділянки ПЛ-0,4кВ Ф-16 від ТП-337 на  ПЛ-0,4кВ від ТП-45 та ділянки ПЛ-0,4кВ Ф-16 від ТП-337 на ПЛ-0,4кВ від ТП-22 в м.Херсон</t>
  </si>
  <si>
    <t>3.23</t>
  </si>
  <si>
    <t>Реконструкція ПЛ-0,4кВ від ТП-220 з переключенням ділянки ПЛ-0,4кВ Ф-2 від ТП-220 на  ПЛ-0,4кВ від ТП-207 в смт. Антонівка м.Херсон</t>
  </si>
  <si>
    <t>3.24</t>
  </si>
  <si>
    <t>Реконструкція ПЛ-0,4кВ від ТП-227 в м.Херсон</t>
  </si>
  <si>
    <t>3.25</t>
  </si>
  <si>
    <t>Будівництво ПЛ-0,4кВ від ТП-492 м.Херсон</t>
  </si>
  <si>
    <t>3.26</t>
  </si>
  <si>
    <t>Реконструкція ПЛ-0,4кВ від КТП-888 з перепідключенням ділянки ПЛ-0,4кВ на ТП-882 в с.Чорнобаївка Білозерського району Херсонської області</t>
  </si>
  <si>
    <t>3.27</t>
  </si>
  <si>
    <t xml:space="preserve">Реконструкція  ПЛ від ТП 832 Степанівка </t>
  </si>
  <si>
    <t>3.28</t>
  </si>
  <si>
    <t>Реконструкція ПЛ 0,4кВ ТП 17 Білозерка</t>
  </si>
  <si>
    <t>3.29</t>
  </si>
  <si>
    <t>Реконструкція ПЛ 0,4кВ ТП 785 Зеленовка</t>
  </si>
  <si>
    <t>3.30</t>
  </si>
  <si>
    <t>Реконструкція  ПЛ 0,4кВ ТП 23</t>
  </si>
  <si>
    <t>3.31</t>
  </si>
  <si>
    <t>Реконструкція  ПЛ 0,4кВ від КТП 30 м.Скадовськ</t>
  </si>
  <si>
    <t>Будівництво і реконструкція КЛ-6(10)кВ</t>
  </si>
  <si>
    <t>4.1.</t>
  </si>
  <si>
    <t>Реконструкція  КЛ 6кВ від ТП-172- до  ТП -500  у м.Херсон</t>
  </si>
  <si>
    <t>4.2.</t>
  </si>
  <si>
    <t>Реконструкція  КЛ 6кВ від ТП-15- до  ТП-158  у м.Херсон</t>
  </si>
  <si>
    <t>4.3.</t>
  </si>
  <si>
    <t>Реконструкція  КЛ 10кВ від ТП-692  до  ТП -663  у м.Херсон</t>
  </si>
  <si>
    <t>4.4.</t>
  </si>
  <si>
    <t>Реконструкція КЛ 6кВ від ТП-821- до  ТП -822  у м.Херсон</t>
  </si>
  <si>
    <t>4.5</t>
  </si>
  <si>
    <t>Реконструкція  дволанцюгової КЛ 10кВ від ТП-683- до  ТП-689  у м.Херсон</t>
  </si>
  <si>
    <t>4.6</t>
  </si>
  <si>
    <t>Реконструкція дволанцюгової КЛ 6 кВ від ТП-199 до ТП-578  у м.Херсоні</t>
  </si>
  <si>
    <t>4.7</t>
  </si>
  <si>
    <t>Реконструкція КЛ 6 кВ від ТП-250 до ТП-599
 у м.Херсоні</t>
  </si>
  <si>
    <t>4.8</t>
  </si>
  <si>
    <t>Реконструкція дволанцюгової КЛ 10 кВ від ТП-334 до ТП-335  у м.Херсоні</t>
  </si>
  <si>
    <t>4.9</t>
  </si>
  <si>
    <t>Реконструкція КЛ 6 кВ від ТП-547 до ТП-548  у м.Херсоні</t>
  </si>
  <si>
    <t>4.10</t>
  </si>
  <si>
    <t>Реконструкція   КЛ 6 кВ від ТП-601 до ТП-602  у м.Херсоні</t>
  </si>
  <si>
    <t>4.11</t>
  </si>
  <si>
    <t>Реконструкція дволанцюгової КЛ 6 кВ від ТП-601 до ТП-603  у м.Херсоні</t>
  </si>
  <si>
    <t>4.12</t>
  </si>
  <si>
    <t>Реконструкція  КЛ 6 кВ від ТП-603 до ТП-604  у м.Херсоні</t>
  </si>
  <si>
    <t>4.13</t>
  </si>
  <si>
    <t>Реконструкція  КЛ 6кВ від ТП-148 до ТП-599  у м.Херсон</t>
  </si>
  <si>
    <t>4.14</t>
  </si>
  <si>
    <t>Реконструкція  КЛ 6кВ від ТП-330- до  ТП-445  у м.Херсон</t>
  </si>
  <si>
    <t>4.15</t>
  </si>
  <si>
    <t>Реконструкція  КЛ 6кВ від ТП-330- до  ТП-486  у м.Херсон</t>
  </si>
  <si>
    <t>4.16</t>
  </si>
  <si>
    <t>Реконструкція КЛ 6 кВ від ТП-53 до ТП-484  у м.Херсоні</t>
  </si>
  <si>
    <t>4.17</t>
  </si>
  <si>
    <t>Реконструкція КЛ 10 кВ від ТП-150 до ПЛ к ТП-224  у м.Херсоні</t>
  </si>
  <si>
    <t>4.18</t>
  </si>
  <si>
    <t>Реконструкція КЛ 6 кВ від ПС Комсомольская до ТП-160  у м.Херсоні</t>
  </si>
  <si>
    <t>4.19</t>
  </si>
  <si>
    <t>Реконструкція  КЛ 10 кВ від ТП-166 до ПЛ к ТП-149  у м.Херсоні</t>
  </si>
  <si>
    <t>4.20</t>
  </si>
  <si>
    <t>Реконструкція КЛ 6кВ від ТП-195 до ПЛ к ТП-27  у м.Херсоні</t>
  </si>
  <si>
    <t>4.21</t>
  </si>
  <si>
    <t>Реконструкція КЛ 6кВ від ТП-195 до ПЛ к ТП-77  у м.Херсоні</t>
  </si>
  <si>
    <t>4.22</t>
  </si>
  <si>
    <t>Реконструкція КЛ 6кВ від РП Чорноморський до ТП-549  у м.Херсоні</t>
  </si>
  <si>
    <t>4.23</t>
  </si>
  <si>
    <t>Реконструкція КЛ 6кВ від РП Чорноморський до ТП-218  у м.Херсоні</t>
  </si>
  <si>
    <t>4.24</t>
  </si>
  <si>
    <t>Реконструкція КЛ 6кВ від ПС Кіндійская до ТП-208  у м.Херсоні</t>
  </si>
  <si>
    <t>4.25</t>
  </si>
  <si>
    <t>Реконструкція КЛ 6кВ від ТП-208 до ТП-189  у м.Херсоні</t>
  </si>
  <si>
    <t>4.26</t>
  </si>
  <si>
    <t>Реконструкція КЛ 6кВ від ТП-373 до ТП-189  у м.Херсоні</t>
  </si>
  <si>
    <t>4.27</t>
  </si>
  <si>
    <t>Реконструкція дволанцюгової  КЛ 10кВ від ПС “Сухарная” до ТП-826  у м.Херсон</t>
  </si>
  <si>
    <t>4.28</t>
  </si>
  <si>
    <t>Реконструкція дволанцюгової  КЛ 10кВ від ТП-833 до ТП-834  у м.Херсон</t>
  </si>
  <si>
    <t>4.29</t>
  </si>
  <si>
    <t>Реконструкція КЛ 10кВ від ПС “Сухарная” до ТП-837  у м.Херсон</t>
  </si>
  <si>
    <t>4.30</t>
  </si>
  <si>
    <t>Реконструкція КЛ 6 кВ від ТП-218 до ТП-180  у м.Херсоні.</t>
  </si>
  <si>
    <t>4.31</t>
  </si>
  <si>
    <t>Будівництво  КЛ 6 кВ від РП-Микон до ТП-419  у м.Херсоні</t>
  </si>
  <si>
    <t>4.32</t>
  </si>
  <si>
    <t>Реконструкція КЛ 10кВ від ТП-82 до ТП-68
 у м.Каховка</t>
  </si>
  <si>
    <t>4.33</t>
  </si>
  <si>
    <t>Будівництво  КЛ 10кВ від ТП-68 до ТП-621а  у м.Каховка</t>
  </si>
  <si>
    <t>4.34</t>
  </si>
  <si>
    <t>Реконструкція КЛ 10кВ від ТП-73 до ТП-222  у м.Таврійськ</t>
  </si>
  <si>
    <t>4.35</t>
  </si>
  <si>
    <t>Будівництво КЛ 6 кВ від ТП-594 до оп. 8 ПЛ 6 кВ к ТП-230 у м. Херсоні</t>
  </si>
  <si>
    <t>4.36</t>
  </si>
  <si>
    <t>Будівництво КЛ 6кВ Ф-813 від ПС “Каховка”  до ТП -500 у м.Каховка</t>
  </si>
  <si>
    <t>4.37</t>
  </si>
  <si>
    <t>Будівництво КЛ 6кВ Ф-83 від ПС “Каховка”  до ТП -274  у м.Каховка</t>
  </si>
  <si>
    <t>4.38</t>
  </si>
  <si>
    <t>Будівництво КЛ 6кВ Ф-87 від ПС “Каховка”  до ТП -2  у м.Каховка</t>
  </si>
  <si>
    <t>4.39</t>
  </si>
  <si>
    <t>Реконструкція  КЛ 6кВ від  ПС “Комсомольская”  до  ТП-324,  м.Херсон</t>
  </si>
  <si>
    <t>4.40</t>
  </si>
  <si>
    <t>Реконструкція  КЛ 6кВ від ПС “Комсомольская”   до  ТП-156,  м.Херсон</t>
  </si>
  <si>
    <t>4.41</t>
  </si>
  <si>
    <t>Реконструкція  КЛ 6кВ від ТП-159   до ТП-451,  м.Херсон</t>
  </si>
  <si>
    <t>4.42</t>
  </si>
  <si>
    <t>Реконструкція  КЛ 6кВ від ТП-36- до  ТП-400,  м.Херсон</t>
  </si>
  <si>
    <t>4.43</t>
  </si>
  <si>
    <t>Реконструкція  КЛ 6кВ від ТП-36  до  ТП-238,  м.Херсон</t>
  </si>
  <si>
    <t>4.44</t>
  </si>
  <si>
    <t>Реконструкція ПЛ 10 кВ Ф1005 в частині заміниКЛ-10 кВ ф.1005 до ЗТП-372 Берислав в м. Берислав Херсонської області</t>
  </si>
  <si>
    <t>4.45</t>
  </si>
  <si>
    <t>Реконструкція ПЛ 10 кВ Ф-820 в частині заміни КЛ 10 кВ від ПС 150/35/10 Посад-Покровська Ф-820 до оп. 1 ПЛ 10 кВ Ф-820 у м. Херсоні</t>
  </si>
  <si>
    <t>4.46</t>
  </si>
  <si>
    <t>Реконструкція ПЛ 10 кВ Ф-814 в частині заміни КЛ 10 кВ від ПС 150/35/10 Посад-Покровська Ф-814 до оп. 1 ПЛ 10 кВ Ф-814 у м. Херсоні</t>
  </si>
  <si>
    <t>Будівництво і  реконструкція КЛ-0,4 кВ</t>
  </si>
  <si>
    <t>5.1</t>
  </si>
  <si>
    <t>Реконструкція КЛ 0,4 кВ від ТП172до ж/б пр.Ушакова,66а у м. Херсоні</t>
  </si>
  <si>
    <t>5.2</t>
  </si>
  <si>
    <t>Реконструкція чотирьох КЛ 0,4 кВ від ТП-ТП172 у м. Херсоні</t>
  </si>
  <si>
    <t>5.3</t>
  </si>
  <si>
    <t>Реконструкція двох КЛ 0,4 кВ від ТП-35 у м. Херсоні</t>
  </si>
  <si>
    <t>5.4</t>
  </si>
  <si>
    <t>Реконструкція КЛ 0,4 кВ від ТП99 до ж/б вул.Фритаун,155 у м. Херсоні</t>
  </si>
  <si>
    <t>5.5</t>
  </si>
  <si>
    <t>Реконструкція КЛ 0,4 кВ від ТП99 до ж/б вул.Смольная,132 у м. Херсоні</t>
  </si>
  <si>
    <t>5.6</t>
  </si>
  <si>
    <t>Реконструкція трьох КЛ 0,4 кВ від ТП369 у м. Херсоні</t>
  </si>
  <si>
    <t>5.7</t>
  </si>
  <si>
    <t>Реконструкція чотирьох КЛ 0,4 кВ від ТП585 у м. Херсоні</t>
  </si>
  <si>
    <t>5.8</t>
  </si>
  <si>
    <t>Реконструкція двох КЛ 0,4 кВ від ТП581 у м. Херсоні</t>
  </si>
  <si>
    <t>5.9</t>
  </si>
  <si>
    <t>Реконструкція семи КЛ 0,4 кВ від ТП828 у м. Херсоні</t>
  </si>
  <si>
    <t>5.10</t>
  </si>
  <si>
    <t>Реконструкція двох КЛ 0,4 кВ від ТП821 у м. Херсоні</t>
  </si>
  <si>
    <t>5.11</t>
  </si>
  <si>
    <t>Реконструкція двох КЛ 0,4 кВ від ТП36 у м. Херсоні</t>
  </si>
  <si>
    <t>5.12</t>
  </si>
  <si>
    <t>Реконструкція трьох  КЛ 0,4 кВ від ТП683 до ж/б пр.200 лет Херсона,12 у м. Херсоні</t>
  </si>
  <si>
    <t>5.13</t>
  </si>
  <si>
    <t>Реконструкція двох КЛ 0,4 кВ від ТП820 у м. Херсоні</t>
  </si>
  <si>
    <t>5.14</t>
  </si>
  <si>
    <t>Реконструкція КЛ 0,4кВ від ТП-43 до буд.№3 вул.Жовтнева та до  буд.№5 пр.Ворошилова  у м.Каховка</t>
  </si>
  <si>
    <t>5.15</t>
  </si>
  <si>
    <t>Реконструкція  КЛ 0,4 кВ від ТП-25 до ж/б вул.Першотравнева,16  у м.Н.Каховка</t>
  </si>
  <si>
    <t>5.16</t>
  </si>
  <si>
    <t>Реконструкція КЛ 0,4 кВ від ТП-67 до ж/б вул. Букіна,30  у м.Н.Каховка</t>
  </si>
  <si>
    <t>5.17</t>
  </si>
  <si>
    <t>Реконструкція КЛ 0,4 кВ від ТП-16 до ж/б вул.Соборна,20 у  м.Н.Каховка</t>
  </si>
  <si>
    <t>5.18</t>
  </si>
  <si>
    <t>Реконструкція трьох КЛ 0,4 кВ від ТП-20  у м.Н.Каховка</t>
  </si>
  <si>
    <t>5.19</t>
  </si>
  <si>
    <t>Реконструкція КЛ 0,4 кВ від ТП-59 до ж/б вул.Горького 42  у м.Н.Каховка</t>
  </si>
  <si>
    <t>5.20</t>
  </si>
  <si>
    <t>Реконструкція КЛ 0,4 кВ від ЗТП-58 до ж/б пр.Перемоги 19 у м.Н.Каховка</t>
  </si>
  <si>
    <t>5.21</t>
  </si>
  <si>
    <t>Будівництво трьох КЛ 0,4 кВ від ТП-231 у   м.Н.Каховка</t>
  </si>
  <si>
    <t>Реконструкція ПЛ-10кВ зі встановленням ТП</t>
  </si>
  <si>
    <t>6.1</t>
  </si>
  <si>
    <t>Реконструкція  ПЛ-10кВ Ф-573 від ПС-35/10 "Олександрівка" зі встановленням ТП на  вул. Мельнична с. Олександрівка, Білозерського району  Херсонської області</t>
  </si>
  <si>
    <t>шт</t>
  </si>
  <si>
    <t>6.2</t>
  </si>
  <si>
    <t>Реконструкція  ПЛ-10кВ Ф-573 від ПС-35/10 "Олександрівка" зі встановленням ТП на розі  вул.Кооперативна та вул.Поперечна с. Олександрівка, Білозерського району  Херсонської області</t>
  </si>
  <si>
    <t>6.3</t>
  </si>
  <si>
    <t>Реконструкція  ПЛ-10кВ Ф-1073 від ПС-35/10 "Зарічна" зі встановленням ТП в с. Миколаївка Бериславського району  Херсонської області</t>
  </si>
  <si>
    <t>6.4</t>
  </si>
  <si>
    <t>Реконструкція ПЛ 10 кВ Ф-1512 від ПС-35/10 "Архангельська" зі встановленням ТП по вул. Перемоги у с. Іванівка Високопільського району Херсонської області</t>
  </si>
  <si>
    <t>6.5</t>
  </si>
  <si>
    <t>Реконструкція ПЛ 10 кВ Ф-321 від ПС-35/10 "В.Лепетиха" зі встановленням ТП на розі вул. Садова та вул. Національна (Орджонікідзе) у смт. Велика Лепетиха Великолепетиського району Херсонської області</t>
  </si>
  <si>
    <t>6.6</t>
  </si>
  <si>
    <t>Реконструкція ПЛ 10 кВ Ф-323 від ПС-35/10 "В.Лепетиха" зі встановленням ТП на розі вул. Народна та вул. Нова у смт. Велика Лепетиха Великолепетиського району Херсонської області</t>
  </si>
  <si>
    <t>6.7</t>
  </si>
  <si>
    <t>Реконструкція ПЛ 10 кВ Ф-323 від ПС-35/10 "В.Лепетиха" зі встановленням ТП на розі вул. Мостова (Радянська) та вул. Довженка (Червоногвардійська) у смт. Велика Лепетиха Великолепетиського району Херсонської області</t>
  </si>
  <si>
    <t>6.8</t>
  </si>
  <si>
    <t>Будівництво КТП-10/0,4 для розвантаження ТП-466 с.Петрівка, Генічеський район</t>
  </si>
  <si>
    <t>6.9</t>
  </si>
  <si>
    <t>Реконструкція ПЛ-10 кВ Ф-715 від ПС-154/35/10 "Н-Олексіївська" зі встановленням ТП на розі вул. Центральна та пров. Центрального у смт Новоолексіївка Генічеського району Херсонської області</t>
  </si>
  <si>
    <t>6.10</t>
  </si>
  <si>
    <t>Будівництво КТП-10/0,4 для розвантаження ТП-595 с.Павлівка, Генічеський район</t>
  </si>
  <si>
    <t>6.11</t>
  </si>
  <si>
    <t>Будівництво КТП-10/0,4 для розвантаження ТП-503 с.Жовтневе, Генічеський район</t>
  </si>
  <si>
    <t>6.12</t>
  </si>
  <si>
    <t>Будівництво КТП-10/0,4 для розвантаження ТП-579 за адресою Генічеський район с.Павлівка</t>
  </si>
  <si>
    <t>6.13</t>
  </si>
  <si>
    <t>Реконструкція ПЛ-10 кВ Ф-713 від ПС-154/35/10 "Н-Олексіївська" зі встановленням ТП на розі вул. Комаровська та пров. Фонтанний у смт Новоолексіївка Генічеського району Херсонської області</t>
  </si>
  <si>
    <t>6.14</t>
  </si>
  <si>
    <t>Будівництво КТП-10/0,4 для розвантаження ТП-222 за адресою Генічеський район смт.Партизани</t>
  </si>
  <si>
    <t>6.15</t>
  </si>
  <si>
    <t>Реконструкція ПЛ-10 кВ Ф-52 від ПС-150/35/10 "Чулаковская" зі встановленням ТП на вул. Степова у с. Чулаківка Голопристанського району Херсонської області</t>
  </si>
  <si>
    <t>6.16</t>
  </si>
  <si>
    <t xml:space="preserve">Реконструкція  ПЛ-10кВ Ф-8412 від ПС-35/10 "Привілля" зі встановленням ТП на розі вул. Жовтнева та вул. Медова (Червоноармійська) в с.Хорли Каланчацького району Херсонської області </t>
  </si>
  <si>
    <t>6.17</t>
  </si>
  <si>
    <t>Реконструкція  ПЛ-10кВ Ф-8544 від ПС-35/10 "Мирна" зі встановленням ТП на вул. Елеваторна в смт.Мирне Каланчацького району Херсонської області для переключення споживачів від ТП-256А</t>
  </si>
  <si>
    <t>6.18</t>
  </si>
  <si>
    <t>Реконструкція ПЛ-10 кВ Ф-1711 від ПС-35/10 "Н.Миколаївка" зі встановленням ТП між вул. Паркова та вул. Шкільна (Радянська) с.Новомиколаївка Скадовського району Херсонської області</t>
  </si>
  <si>
    <t>6.19</t>
  </si>
  <si>
    <t>Реконструкція ПЛ-10 кВ Ф-1722 від ПС-35/10 "Приморська" зі встановленням ТП на вул. Озерна у с.Озерне Скадовський району Херсонської області</t>
  </si>
  <si>
    <t>6.20</t>
  </si>
  <si>
    <t>Реконструкція ПЛ-10 кВ Ф-1708 від ПС-35/10 "Скадовська" зі встановленням ТП на розі вул. Сергіївська та вул. Віталія Бєлікова у м.Скадовськ Херсонської області</t>
  </si>
  <si>
    <t>6.21</t>
  </si>
  <si>
    <t>Реконструкція  ПЛ-6кВ Ф-3121 від ПС-35/6 кВ “Очистные сооружения” зі встановленням ТП на розі вул. Геологів та вул.Теплична у с.Геологів, м.Херсон</t>
  </si>
  <si>
    <t>6.22</t>
  </si>
  <si>
    <t>Реконструкція ПЛ-10 кВ Ф-2311 з встановленням нового ТП-10/0,4 для переключення споживачів від безгоспного ЗТП-614А на вул. Сікалка у смт. Антонівка м.Херсон</t>
  </si>
  <si>
    <t>6.23</t>
  </si>
  <si>
    <t>Реконструкція  ПЛ-10кВ Ф-4019 від ПС-35/10 кВ “МИС” зі встановленням ТП на вул. Зелена в смт. Зеленівка, м.Херсон</t>
  </si>
  <si>
    <t>6.24</t>
  </si>
  <si>
    <t>Реконструкція  ПЛ-10кВ Ф-4019 від ПС-35/10 кВ “МИС” зі встановленням ТП на вул. Лермонтова в смт. Зеленівка, м.Херсон</t>
  </si>
  <si>
    <t>6.25</t>
  </si>
  <si>
    <t>Реконструкція ПЛ-6кВ Ф-2306 ПС-35/6 "Киндийская" зі встановленням ТП на розі вул. 1-го Травня та пров. Дружби у смт. Антонівка м.Херсон</t>
  </si>
  <si>
    <t>Реконструкція КТП із заміною шафи</t>
  </si>
  <si>
    <t>7.1</t>
  </si>
  <si>
    <t>Реконструкція КТП-44 Берислав з заміною шафи КТП в с. Веселе, Бериславського р-ну, Херсонської області</t>
  </si>
  <si>
    <t>7.2</t>
  </si>
  <si>
    <t>Реконструкція КТП-506 Берислав з заміною шафи КТП в м. Берислав, Херсонської області</t>
  </si>
  <si>
    <t>7.3</t>
  </si>
  <si>
    <r>
      <t xml:space="preserve">Реконструкція КТП-26 з заміною шафи КТП в </t>
    </r>
    <r>
      <rPr>
        <sz val="11"/>
        <color indexed="8"/>
        <rFont val="Times New Roman"/>
        <family val="1"/>
      </rPr>
      <t>смт. Велика Лепетиха, Великолепетиського р-ну, Херсонської області</t>
    </r>
  </si>
  <si>
    <t>7.4</t>
  </si>
  <si>
    <r>
      <t xml:space="preserve">Реконструкція КТП-94 з заміною шафи КТП в </t>
    </r>
    <r>
      <rPr>
        <sz val="11"/>
        <color indexed="8"/>
        <rFont val="Times New Roman"/>
        <family val="1"/>
      </rPr>
      <t>смт. Велика Лепетиха, Великолепетиського р-ну, Херсонської області</t>
    </r>
  </si>
  <si>
    <t>7.5</t>
  </si>
  <si>
    <r>
      <t>Реконструкція КТП-243 з заміною шафи КТП в с. Рівне, Генічеського району</t>
    </r>
    <r>
      <rPr>
        <sz val="13"/>
        <color indexed="8"/>
        <rFont val="Times New Roman"/>
        <family val="1"/>
      </rPr>
      <t>, Херсонської області</t>
    </r>
  </si>
  <si>
    <t>7.6</t>
  </si>
  <si>
    <r>
      <t>Реконструкція КТП-52 з заміною шафи КТП в с. Нова Збурʼївка, Голопристанського району</t>
    </r>
    <r>
      <rPr>
        <sz val="13"/>
        <color indexed="8"/>
        <rFont val="Times New Roman"/>
        <family val="1"/>
      </rPr>
      <t>, Херсонської області</t>
    </r>
  </si>
  <si>
    <t>7.7</t>
  </si>
  <si>
    <t>Реконструкція КТП-35 з заміною шафи КТП в с.Іванівка, Іванівського району, Херсонської області</t>
  </si>
  <si>
    <t>7.8</t>
  </si>
  <si>
    <t>Реконструкція КТП-193 з заміною шафи КТП в смт. Нижні Сірогози району, Херсонської області</t>
  </si>
  <si>
    <t>7.9</t>
  </si>
  <si>
    <t>Реконструкція КТП-39 з заміною шафи КТП в смт. Нововоронцовка, Нововоронцовського району, Херсонської області</t>
  </si>
  <si>
    <t>7.10</t>
  </si>
  <si>
    <t>Реконструкція КТП-327 з заміною шафи КТП в  смт. Нововоронцовка, Нововоронцовського району, Херсонської області</t>
  </si>
  <si>
    <t>7.11</t>
  </si>
  <si>
    <t>Реконструкція КТП-41 з заміною шафи КТП в с.Праві Саги, Олешківського району, Херсонської області</t>
  </si>
  <si>
    <t>7.12</t>
  </si>
  <si>
    <t>Реконструкція КТП-757 з заміною шафи КТП в м.Скадовськ, Херсонської області</t>
  </si>
  <si>
    <t>7.13</t>
  </si>
  <si>
    <t>Реконструкція КТП-354 з заміною шафи КТП в м. Херсон</t>
  </si>
  <si>
    <t>7.14</t>
  </si>
  <si>
    <t>Реконструкція КТП-975 з заміною шафи КТП в сел. Приозерне м. Херсон</t>
  </si>
  <si>
    <t>7.15</t>
  </si>
  <si>
    <r>
      <t xml:space="preserve">Реконструкція КТП-116 з заміною шафи КТП в </t>
    </r>
    <r>
      <rPr>
        <sz val="11"/>
        <color indexed="8"/>
        <rFont val="Times New Roman"/>
        <family val="1"/>
      </rPr>
      <t>смт. Чаплинка,  Херсонської області</t>
    </r>
  </si>
  <si>
    <t>7.16</t>
  </si>
  <si>
    <t>Реконструкція КТП-51 з заміною шафи КТП в м. Херсон</t>
  </si>
  <si>
    <t>Заміна силових трансформаторів</t>
  </si>
  <si>
    <t>8.1</t>
  </si>
  <si>
    <t>Реконструкція КТП-188 з заміною силового трансформатора, с. Кочубеївка Високопільського району Херсонської області</t>
  </si>
  <si>
    <t>8.2</t>
  </si>
  <si>
    <t>Реконструкція КТП-74  з заміною силового трансформатора, смт. Велика Лепетиха, Великолепетиського району, Херсонської області</t>
  </si>
  <si>
    <t>8.3</t>
  </si>
  <si>
    <t>Реконструкція КТП-846 з заміною силового трансформатора, с. Азовське (Фрунзе) Генічеського району, Херсонської області</t>
  </si>
  <si>
    <t>8.4</t>
  </si>
  <si>
    <t>Реконструкція КТП-52 з заміною силового трансформатора, с. Нова Збурʼївка, Голопристанського р-ну, Херсонської області</t>
  </si>
  <si>
    <t>8.5</t>
  </si>
  <si>
    <t>Реконструкція КТП-35 з заміною силового трансформатора, с.Іванівка, Іванівського району</t>
  </si>
  <si>
    <t>8.6</t>
  </si>
  <si>
    <t>Реконструкція КТП-47 з заміною силового трансформатора, с.Новоолександрівка Каланчацького району</t>
  </si>
  <si>
    <t>8.7</t>
  </si>
  <si>
    <t>Реконструкція ЗТП-35 з заміною силового трансформатора 1Т м.Каховка, Херсонської області</t>
  </si>
  <si>
    <t>8.8</t>
  </si>
  <si>
    <t>Реконструкція ЗТП-43 з заміною силового трансформатора 1Т м.Каховка, Херсонської області</t>
  </si>
  <si>
    <t>8.9</t>
  </si>
  <si>
    <t>Реконструкція ЗТП-95 з заміною силового трансформатора, м. Нова Каховка</t>
  </si>
  <si>
    <t>8.10</t>
  </si>
  <si>
    <t>Реконструкція ЗТП-58 з заміною силового трансформатора 1Т, м. Нова Каховка</t>
  </si>
  <si>
    <t>8.11</t>
  </si>
  <si>
    <t>Реконструкція  КТП-215 з заміною силового трансформатора в смт. Новотроїцьке, Новотроїцького району Херсонської області</t>
  </si>
  <si>
    <t>8.12</t>
  </si>
  <si>
    <t>Реконструкція  КТП-218 з заміною силового трансформатора в смт. Новотроїцьке, Новотроїцького району Херсонської області</t>
  </si>
  <si>
    <t>8.13</t>
  </si>
  <si>
    <r>
      <t xml:space="preserve">Реконструкція  ПТКЕ-628 </t>
    </r>
    <r>
      <rPr>
        <sz val="12"/>
        <color indexed="8"/>
        <rFont val="Times New Roman"/>
        <family val="1"/>
      </rPr>
      <t>з заміною силового трансформатора в с.Горностаївка, Новотроїцького району Херсонської області</t>
    </r>
  </si>
  <si>
    <t>8.14</t>
  </si>
  <si>
    <t>Реконструкція КТП-42 з заміною силового трансформатора, м.Олешки Херсонської області</t>
  </si>
  <si>
    <t>8.15</t>
  </si>
  <si>
    <t>Реконструкція КТП-429 з заміною силового трансформатора, с.Привітне, Олешківського району, Херсонської області</t>
  </si>
  <si>
    <t>8.16</t>
  </si>
  <si>
    <t>Реконструкція КТП-297 з заміною силового трансформатора, м. Скадовськ, Херсонської області</t>
  </si>
  <si>
    <t>8.17</t>
  </si>
  <si>
    <t>Реконструкція КТП-265 з заміною силового трансформатора, с.Лазурне, Скадовського району, Херсонської області</t>
  </si>
  <si>
    <t>8.18</t>
  </si>
  <si>
    <t>Реконструкція КТП-354 з заміною силового трансформатора , м. Херсон</t>
  </si>
  <si>
    <t>8.19</t>
  </si>
  <si>
    <t>Реконструкція КТП-815 з заміною силового трансформатора 2Т, м. Херсон</t>
  </si>
  <si>
    <t>8.20</t>
  </si>
  <si>
    <t>Реконструкція КТП-113 з заміною силового трансформатора, с.Скадовка Чаплинського району, Херсонської області</t>
  </si>
  <si>
    <t xml:space="preserve"> Встановлення реклоузерів</t>
  </si>
  <si>
    <t>9.1</t>
  </si>
  <si>
    <r>
      <t xml:space="preserve">Реконструкція ПЛ-10кВ Ф-1071 від ПС-35/10 "Зарічна" в с.Бургунка Бериславського району </t>
    </r>
    <r>
      <rPr>
        <sz val="12"/>
        <color indexed="8"/>
        <rFont val="Times New Roman"/>
        <family val="1"/>
      </rPr>
      <t>Херсонської області</t>
    </r>
  </si>
  <si>
    <t>9.2</t>
  </si>
  <si>
    <r>
      <t xml:space="preserve">Реконструкція ПЛ-10кВ Ф-1013 від ПС 35/10 "Високівська" в с.Чайкино Бериславського району </t>
    </r>
    <r>
      <rPr>
        <sz val="12"/>
        <color indexed="8"/>
        <rFont val="Times New Roman"/>
        <family val="1"/>
      </rPr>
      <t>Херсонської області</t>
    </r>
  </si>
  <si>
    <t>9.3</t>
  </si>
  <si>
    <r>
      <t xml:space="preserve">Реконструкція ПЛ-10кВ Ф-1093 від ПС-35/10 "Кіровська" в с.Лиманець Бериславського району </t>
    </r>
    <r>
      <rPr>
        <sz val="12"/>
        <color indexed="8"/>
        <rFont val="Times New Roman"/>
        <family val="1"/>
      </rPr>
      <t>Херсонської області</t>
    </r>
  </si>
  <si>
    <t>9.4</t>
  </si>
  <si>
    <r>
      <t xml:space="preserve">Реконструкція ПЛ-10кВ Ф-1005 від ПС-35/10 "Зоря" в м. Берислав </t>
    </r>
    <r>
      <rPr>
        <sz val="13"/>
        <color indexed="8"/>
        <rFont val="Times New Roman"/>
        <family val="1"/>
      </rPr>
      <t>Херсонської області</t>
    </r>
  </si>
  <si>
    <t>9.5</t>
  </si>
  <si>
    <r>
      <t xml:space="preserve">Реконструкція ПЛ-10кВ Ф-482 від ПС-35/10 "Благодатська" в с.Новодмитрівка Іванівського району </t>
    </r>
    <r>
      <rPr>
        <sz val="12"/>
        <color indexed="8"/>
        <rFont val="Times New Roman"/>
        <family val="1"/>
      </rPr>
      <t>Херсонської області</t>
    </r>
  </si>
  <si>
    <t>9.6</t>
  </si>
  <si>
    <r>
      <t xml:space="preserve">Реконструкція ПЛ-10кВ Ф-431 від ПС-35/10 "П.Покровка" в с.Новопетрівка Нижньосірогозького району </t>
    </r>
    <r>
      <rPr>
        <sz val="12"/>
        <color indexed="8"/>
        <rFont val="Times New Roman"/>
        <family val="1"/>
      </rPr>
      <t>Херсонської області</t>
    </r>
  </si>
  <si>
    <t>9.7</t>
  </si>
  <si>
    <r>
      <t xml:space="preserve">Реконструкція ПЛ-10кВ Ф-446 від ПС-35/10 "Верби" в с.Верби, Нижньосірогозького району </t>
    </r>
    <r>
      <rPr>
        <sz val="12"/>
        <color indexed="8"/>
        <rFont val="Times New Roman"/>
        <family val="1"/>
      </rPr>
      <t>Херсонської області</t>
    </r>
  </si>
  <si>
    <t>9.8</t>
  </si>
  <si>
    <t>Реконструкція ПЛ-10кВ Ф-54 від ПС-35/10 "Дніпряни" в с.Корсунка м. Нова Каховка</t>
  </si>
  <si>
    <t>9.9</t>
  </si>
  <si>
    <t>Реконструкція ПЛ-10кВ Ф-1914 від ПС-35/10 "Н.Маячка" в смт.Нова Маячка, Олешківського району Херсонської області</t>
  </si>
  <si>
    <t>9.10</t>
  </si>
  <si>
    <r>
      <t xml:space="preserve">Реконструкція ПЛ-10кВ Ф-1942 від ПС-35/10 "Великі Копані" в с. Великі Копані Олешківського району </t>
    </r>
    <r>
      <rPr>
        <sz val="12"/>
        <color indexed="8"/>
        <rFont val="Times New Roman"/>
        <family val="1"/>
      </rPr>
      <t>Херсонської області</t>
    </r>
  </si>
  <si>
    <t>9.11</t>
  </si>
  <si>
    <t>Реконструкція ПЛ-10кВ Ф-801 від ПС-35/10 "Голопристанська" Голопристанського району Херсонської області</t>
  </si>
  <si>
    <t>9.12</t>
  </si>
  <si>
    <t>Реконструкція ПЛ-10кВ Ф-454 від ПС-35/10 "Степна" Іванівського району Херсонської області</t>
  </si>
  <si>
    <t>9.13</t>
  </si>
  <si>
    <t>Реконструкція ПЛ-10кВ Ф-1110 від ПС-154/35/10 "Бериславська" Бериславського району Херсонської області</t>
  </si>
  <si>
    <t>9.14</t>
  </si>
  <si>
    <t>Реконструкція ПЛ-10кВ Ф-844  від ПС-35/10 "Ж.Порт" Голопристанського району Херсонської області</t>
  </si>
  <si>
    <t>9.15</t>
  </si>
  <si>
    <t>Реконструкція ПЛ-10кВ Ф-611 від ПС-154/35/10 "Новотроїцька" Новотроїцького району Херсонської області</t>
  </si>
  <si>
    <t>9.16</t>
  </si>
  <si>
    <t>Реконструкція ПЛ-10кВ Ф-901 від ПС-35/10 "Рибопитомник" Голопристанського району Херсонської області</t>
  </si>
  <si>
    <t>9.17</t>
  </si>
  <si>
    <t>Реконструкція ПЛ-10кВ Ф-8305 від ПС-35/10 "Каланчак" Каланчацького району Херсонської області</t>
  </si>
  <si>
    <t>9.18</t>
  </si>
  <si>
    <t>Реконструкція ПЛ-10кВ Ф-8763 від ПС-35/10 "Н.Київка" Каланчацького району Херсонської області</t>
  </si>
  <si>
    <t>9.19</t>
  </si>
  <si>
    <t>Реконструкція ПЛ-6кВ Ф-2302 від ПС-35/10 "Кіндійська" м. Херсон  Херсонської області</t>
  </si>
  <si>
    <t>9.20</t>
  </si>
  <si>
    <t>Реконструкція ПЛ-10кВ Ф-891 від ПС-35/10 "Гладковка" Голопристанського району Херсонської області</t>
  </si>
  <si>
    <t>Реконструкція ТП 6-10/0,4кВ з заміною комірок з вимикачами навантаженнями на комірки з вакуумними вимикачами з функцією телемеханіки</t>
  </si>
  <si>
    <t>10.1</t>
  </si>
  <si>
    <t>Реконструкція ЗТП-115 до ПЛ-6кВ ф-85 ПС-35/10/6 Каховка із заміною комірок з вимикачами навантаженнями на комірки з вакуумними вимикачами з функцією телемеханіки в м. Каховка Херсонської області</t>
  </si>
  <si>
    <t>10.2</t>
  </si>
  <si>
    <t>Реконструкція ЗТП-42 до ЗТП-44 Ф-96 із заміною комірок з вимикачами навантаженнями на комірки з вакуумними вимикачами з функцією телемеханіки в м. Каховка Херсонської області</t>
  </si>
  <si>
    <t>10.3</t>
  </si>
  <si>
    <t>Реконструкція ЗТП-43 до ЗТП-45 Ф-96  із заміною комірок з вимикачами навантаженнями на комірки з вакуумними вимикачами з функцією телемеханіки в м. Каховка Херсонської області</t>
  </si>
  <si>
    <t>10.4</t>
  </si>
  <si>
    <t>Реконструкція ЗТП-540 до ЗТП 38 Ф-96  із заміною комірок з вимикачами навантаженнями на комірки з вакуумними вимикачами з функцією телемеханіки в м. Каховка Херсонської області</t>
  </si>
  <si>
    <t>10.5</t>
  </si>
  <si>
    <t>Реконструкція ЗТП-536 до ЗТП-538 І секція Ф-535 із заміною комірок з вимикачами навантаженнями на комірки з вакуумними вимикачами з функцією телемеханіки в м.Херсон</t>
  </si>
  <si>
    <t>10.6</t>
  </si>
  <si>
    <t>Реконструкція ЗТП-527 до ЗТП-526 ІІ секція із заміною комірок з вимикачами навантаженнями на комірки з вакуумними вимикачами з функцією телемеханіки в м.Херсон</t>
  </si>
  <si>
    <t>10.7</t>
  </si>
  <si>
    <t>Реконструкція ЗТП-824 до ЗТП-823 І секція Ф-3304 із заміною комірок з вимикачами навантаженнями на комірки з вакуумними вимикачами з функцією телемеханіки в м.Херсон</t>
  </si>
  <si>
    <t>10.8</t>
  </si>
  <si>
    <t>Реконструкція РП Микон у м. Херсоні</t>
  </si>
  <si>
    <t>10.9.</t>
  </si>
  <si>
    <t>Реконструкція РП-Мост - заміна комірки № 14 у м.Херсоні</t>
  </si>
  <si>
    <t>11.</t>
  </si>
  <si>
    <t>Реконструкція ТП 10 кВ (встановлення вимикачів навантаження)</t>
  </si>
  <si>
    <t>11.1</t>
  </si>
  <si>
    <t>Реконструкція ЗТП-141  з заміною комірки ВВ на комірку з вимикачем навантаження типу ВН(А) в м.Херсон</t>
  </si>
  <si>
    <t>11.2</t>
  </si>
  <si>
    <t>Реконструкція ЗТП-336  з заміною комірки ВВ на комірку з вимикачем навантаження типу ВН(А) в м.Херсон</t>
  </si>
  <si>
    <t>11.3</t>
  </si>
  <si>
    <t>Реконструкція ЗТП-340  з заміною комірки ВВ на комірку з вимикачем навантаження типу ВН(А) в м.Херсон</t>
  </si>
  <si>
    <t>11.4</t>
  </si>
  <si>
    <t>Реконструкція ЗТП-536  з заміною комірки ВВ на комірку з вимикачем навантаження типу ВН(А) в м.Херсон</t>
  </si>
  <si>
    <t>11.5</t>
  </si>
  <si>
    <t>Реконструкція ЗТП-913  з заміною комірки ВВ на комірку з вимикачем навантаження типу ВН(А) в м.Херсон</t>
  </si>
  <si>
    <t>11.6</t>
  </si>
  <si>
    <t>Реконструкція ЗТП-419 у м. Херсоні</t>
  </si>
  <si>
    <t xml:space="preserve"> Реконструкція ТП із створенням комплексу для автоматичної реєстрації перерв в електропостачанні в ТП-10,6/0,4 кВ</t>
  </si>
  <si>
    <t>12.1</t>
  </si>
  <si>
    <t>Реконструкція ЗТП-808Б із створенням комплексу для автоматичної реєстрації перерв в електропостачанні споживачів в с.Чорнобаївка, Білозерсокого району, Херсонської області</t>
  </si>
  <si>
    <t>12.2</t>
  </si>
  <si>
    <t>Реконструкція ЗТП-042 із створенням комплексу для автоматичної реєстрації перерв в електропостачанні споживачів в м.Генічеськ Херсонської області</t>
  </si>
  <si>
    <t>12.3</t>
  </si>
  <si>
    <t>Реконструкція ЗТП-01 із створенням комплексу для автоматичної реєстрації перерв в електропостачанні споживачів в м.Генічеськ Херсонської області</t>
  </si>
  <si>
    <t>12.4</t>
  </si>
  <si>
    <t>Реконструкція ЗТП-04 із створенням комплексу для автоматичної реєстрації перерв в електропостачанні споживачів в м.Генічеськ Херсонської області</t>
  </si>
  <si>
    <t>12.5</t>
  </si>
  <si>
    <t>Реконструкція ЗТП-220 із створенням комплексу для автоматичної реєстрації перерв в електропостачанні споживачів в м. Гола Пристань Херсонської області</t>
  </si>
  <si>
    <t>12.6</t>
  </si>
  <si>
    <t>Реконструкція ЗТП-1154 із створенням комплексу для автоматичної реєстрації перерв в електропостачанні споживачів в м. Гола Пристань Херсонської області</t>
  </si>
  <si>
    <t>12.7</t>
  </si>
  <si>
    <t>Реконструкція ЗТП-734 із створенням комплексу для автоматичної реєстрації перерв в електропостачанні споживачів в м. Гола Пристань Херсонської області</t>
  </si>
  <si>
    <t>12.8</t>
  </si>
  <si>
    <t>Реконструкція ЗТП-3 із створенням комплексу для автоматичної реєстрації перерв в електропостачанні споживачів в м Каховка  Херсонської області</t>
  </si>
  <si>
    <t>12.9</t>
  </si>
  <si>
    <t>Реконструкція ЗТП-115 із створенням комплексу для автоматичної реєстрації перерв в електропостачанні споживачів в м. Каховка Херсонської області</t>
  </si>
  <si>
    <t>12.10</t>
  </si>
  <si>
    <r>
      <t xml:space="preserve">Реконструкція ЗТП-64 із </t>
    </r>
    <r>
      <rPr>
        <sz val="12"/>
        <rFont val="Times New Roman"/>
        <family val="1"/>
      </rPr>
      <t>створенням комплексу для автоматичної реєстрації перерв в електропостачанні споживачів в м. Каховка Херсонської області</t>
    </r>
  </si>
  <si>
    <t>12.11</t>
  </si>
  <si>
    <r>
      <t xml:space="preserve">Реконструкція ЗТП-27 із </t>
    </r>
    <r>
      <rPr>
        <sz val="12"/>
        <rFont val="Times New Roman"/>
        <family val="1"/>
      </rPr>
      <t>створенням комплексу для автоматичної реєстрації перерв в електропостачанні споживачів в м. Каховка Херсонської області</t>
    </r>
  </si>
  <si>
    <t>12.12</t>
  </si>
  <si>
    <r>
      <t xml:space="preserve">Реконструкція ЗТП-1 із </t>
    </r>
    <r>
      <rPr>
        <sz val="12"/>
        <rFont val="Times New Roman"/>
        <family val="1"/>
      </rPr>
      <t>створенням комплексу для автоматичної реєстрації перерв в електропостачанні споживачів в м. Каховка Херсонської області</t>
    </r>
  </si>
  <si>
    <t>12.13</t>
  </si>
  <si>
    <r>
      <t xml:space="preserve">Реконструкція ЗТП-1 із створенням комплексу для автоматичної реєстрації перерв в електропостачанні споживачів в м. Нова Каховка </t>
    </r>
    <r>
      <rPr>
        <sz val="12"/>
        <rFont val="Times New Roman"/>
        <family val="1"/>
      </rPr>
      <t>Херсонської області</t>
    </r>
  </si>
  <si>
    <t>12.14</t>
  </si>
  <si>
    <t>Реконструкція ЗТП-18 із створенням комплексу для автоматичної реєстрації перерв в електропостачанні споживачів в м. Нова Каховка Херсонської області</t>
  </si>
  <si>
    <t>12.15</t>
  </si>
  <si>
    <t>Реконструкція ЗТП-15 із створенням комплексу для автоматичної реєстрації перерв в електропостачанні споживачів в м. Нова Каховка Херсонської області</t>
  </si>
  <si>
    <t>12.16</t>
  </si>
  <si>
    <t>Реконструкція ЗТП-11 із створенням комплексу для автоматичної реєстрації перерв в електропостачанні споживачів в м. Нова Каховка Херсонської області</t>
  </si>
  <si>
    <t>12.17</t>
  </si>
  <si>
    <t>Реконструкція ЗТП-6 із створенням комплексу для автоматичної реєстрації перерв в електропостачанні споживачів в м. Нова Каховка Херсонської області</t>
  </si>
  <si>
    <t>12.18</t>
  </si>
  <si>
    <r>
      <t xml:space="preserve">Реконструкція ЗТП-10 із створенням комплексу для автоматичної реєстрації перерв в електропостачанні споживачів в м.Олешки </t>
    </r>
    <r>
      <rPr>
        <sz val="12"/>
        <color indexed="8"/>
        <rFont val="Times New Roman"/>
        <family val="1"/>
      </rPr>
      <t>Херсонської області</t>
    </r>
  </si>
  <si>
    <t>12.19</t>
  </si>
  <si>
    <r>
      <t xml:space="preserve">Реконструкція ЗТП-7 із </t>
    </r>
    <r>
      <rPr>
        <sz val="12"/>
        <color indexed="8"/>
        <rFont val="Times New Roman"/>
        <family val="1"/>
      </rPr>
      <t>створенням комплексу для автоматичної реєстрації перерв в електропостачанні споживачів в м.Олешки Херсонської області</t>
    </r>
  </si>
  <si>
    <t>12.20</t>
  </si>
  <si>
    <r>
      <t xml:space="preserve">Реконструкція ЗТП-4 із </t>
    </r>
    <r>
      <rPr>
        <sz val="12"/>
        <color indexed="8"/>
        <rFont val="Times New Roman"/>
        <family val="1"/>
      </rPr>
      <t>створенням комплексу для автоматичної реєстрації перерв в електропостачанні споживачів в м.Скадовськ Херсонської області</t>
    </r>
  </si>
  <si>
    <t>12.21</t>
  </si>
  <si>
    <r>
      <t xml:space="preserve">Реконструкція ЗТП-729 із </t>
    </r>
    <r>
      <rPr>
        <sz val="12"/>
        <rFont val="Times New Roman"/>
        <family val="1"/>
      </rPr>
      <t>створенням комплексу для автоматичної реєстрації перерв в електропостачанні споживачів в м. Херсон</t>
    </r>
  </si>
  <si>
    <t>12.22</t>
  </si>
  <si>
    <r>
      <t xml:space="preserve">Реконструкція ЗТП-9 із </t>
    </r>
    <r>
      <rPr>
        <sz val="12"/>
        <rFont val="Times New Roman"/>
        <family val="1"/>
      </rPr>
      <t>створенням комплексу для автоматичної реєстрації перерв в електропостачанні споживачів в м. Херсон</t>
    </r>
  </si>
  <si>
    <t>12.23</t>
  </si>
  <si>
    <r>
      <t xml:space="preserve">Реконструкція РП-Чорноморський із </t>
    </r>
    <r>
      <rPr>
        <sz val="12"/>
        <rFont val="Times New Roman"/>
        <family val="1"/>
      </rPr>
      <t>створенням комплексу для автоматичної реєстрації перерв в електропостачанні споживачів в м.Херсон</t>
    </r>
  </si>
  <si>
    <t>12.24</t>
  </si>
  <si>
    <r>
      <t xml:space="preserve">Реконструкція ЗТП-93 із </t>
    </r>
    <r>
      <rPr>
        <sz val="12"/>
        <rFont val="Times New Roman"/>
        <family val="1"/>
      </rPr>
      <t>створенням комплексу для автоматичної реєстрації перерв в електропостачанні споживачів в м. Херсон</t>
    </r>
  </si>
  <si>
    <t>Реконструкція ПС 150 кВ</t>
  </si>
  <si>
    <t>Реконструкція ПС 150/35/10 кВ "Дудчино". Заміна високовольтних вводів силового трансформатора 1Т</t>
  </si>
  <si>
    <t>Реконструкція ПС-150/35/10кВ „Нова” з встановленням  ДГР-35.</t>
  </si>
  <si>
    <t>Реконструкція ПС-150/35/10кВ „Виноградово” з заміною комірок КРУН-10кВ на КРПЗ-10кВ.</t>
  </si>
  <si>
    <t>ПС-150/35/10кВ "Никольская". Заміна аккум.батареї 84 А/Ч.</t>
  </si>
  <si>
    <t>16.1</t>
  </si>
  <si>
    <t>Реконструкція ПЛ-35 кВ “Первомаевка — НС6”</t>
  </si>
  <si>
    <t>компл</t>
  </si>
  <si>
    <t>Реконструкція ПС 35 кВ</t>
  </si>
  <si>
    <t>Реконструкція ВРП-35 ПС 35/10 кВ “Генічеська”</t>
  </si>
  <si>
    <t>Реконструкція ПС-35/6кВ „Консервная” з заміною силового тр-ра 1Т 10 МВ*А.</t>
  </si>
  <si>
    <t>Реконструкція ЗРУ-6 кВ на ПС 35кВ “Дзержинская”.</t>
  </si>
  <si>
    <t>Реконструкція ПС 35/10кВ «Счастливцево» з заміною комірок 10кВ з масляними вимикачами  на комірки 10кВ з вакуумними вимикачами з заміною електромеханічних захистів на МП пристрої РЗА.</t>
  </si>
  <si>
    <t>Реконструкція ПС 35 кВ “Голопристанская” з заміною комірок 10кВ з масляними вимикачами на комірки сучасного типу з вакуумними вимикачами, з заміною електромеханічних захистів на МП пристрої РЗА., телемеханізацією та звязком.</t>
  </si>
  <si>
    <r>
      <t xml:space="preserve">ПС 35/10кВ «Благодатская»
Реконструкція  з заміною масляних вимикачів 10кВ на вакуумні вимикачі 10кВ комірок Л-483 та Л-482 з заміною електромеханічних захистів на МП пристрої РЗА, </t>
    </r>
    <r>
      <rPr>
        <sz val="11"/>
        <color indexed="8"/>
        <rFont val="Times New Roman"/>
        <family val="1"/>
      </rPr>
      <t>телемеханізацією та зв'язком.</t>
    </r>
  </si>
  <si>
    <r>
      <t xml:space="preserve">ПС 35/10кВ «Антоновская»
Реконструкція  з заміною масляного вимикача 10кВ на вакуумний вимикач 10кВ комірки Л-3408 з заміною електромеханічних захистів на МП пристрої РЗА, </t>
    </r>
    <r>
      <rPr>
        <sz val="11"/>
        <color indexed="8"/>
        <rFont val="Times New Roman"/>
        <family val="1"/>
      </rPr>
      <t>телемеханізацією та зв'язком.</t>
    </r>
  </si>
  <si>
    <r>
      <t xml:space="preserve">ПС 35/10кВ «Восточная» 
Реконструкція з заміною масляного вимикача 10кВ на вакуумний вимикач 10кВ комірки Л-601 з заміною електромеханічних захистів на МП пристрої РЗА, </t>
    </r>
    <r>
      <rPr>
        <sz val="11"/>
        <color indexed="8"/>
        <rFont val="Times New Roman"/>
        <family val="1"/>
      </rPr>
      <t>телемеханізацією та зв'язком.</t>
    </r>
    <r>
      <rPr>
        <sz val="11"/>
        <rFont val="Times New Roman"/>
        <family val="1"/>
      </rPr>
      <t xml:space="preserve"> </t>
    </r>
  </si>
  <si>
    <r>
      <t>ПС 35/10кВ «Днепряны»</t>
    </r>
    <r>
      <rPr>
        <b/>
        <sz val="11"/>
        <rFont val="Times New Roman"/>
        <family val="1"/>
      </rPr>
      <t xml:space="preserve"> 
</t>
    </r>
    <r>
      <rPr>
        <sz val="11"/>
        <rFont val="Times New Roman"/>
        <family val="1"/>
      </rPr>
      <t xml:space="preserve">Реконструкція з заміною масляного вимикача 10кВ на вакуумний вимикач 10кВ комірки Л-52 з заміною електромеханічних захистів на МП пристрої РЗА, </t>
    </r>
    <r>
      <rPr>
        <sz val="11"/>
        <color indexed="8"/>
        <rFont val="Times New Roman"/>
        <family val="1"/>
      </rPr>
      <t>телемеханізацією та зв'язком.</t>
    </r>
  </si>
  <si>
    <r>
      <t xml:space="preserve">ПС 35/10кВ «Приволье»
Реконструкція з заміною масляного вимикача 10кВ на вакуумний вимикач 10кВ комірки Л-8411 з заміною електромеханічних захистів на МП пристрої РЗА, </t>
    </r>
    <r>
      <rPr>
        <sz val="11"/>
        <color indexed="8"/>
        <rFont val="Times New Roman"/>
        <family val="1"/>
      </rPr>
      <t>телемеханізацією та зв'язком.</t>
    </r>
  </si>
  <si>
    <r>
      <t xml:space="preserve">ПС 35/10кВ «Стрелковое» 
Реконструкція з заміною комірок 10кВ з масляними вимикачами  на комірки 10кВ з вакуумними вимикачами з заміною електромеханічних захистів на МП пристрої РЗА, </t>
    </r>
    <r>
      <rPr>
        <sz val="11"/>
        <color indexed="8"/>
        <rFont val="Times New Roman"/>
        <family val="1"/>
      </rPr>
      <t>телемеханізацією та зв'язком.</t>
    </r>
  </si>
  <si>
    <t>Реконструкція пристроїв РЗА  ПС-35/10кВ Ж.Порт (Голопристанські РЕМ).  Заміна електромеханічних захистів  МВ-35-Молодежная на шафу  РШ-15МЛ  або аналог</t>
  </si>
  <si>
    <t>Реконструкція пристроїв РЗА  ПС-35/10кВ Ж.Порт (Голопристанські РЕМ).  Заміна електромеханічних захистів силових трансформаторів 2Т  (1 компл) на шафу  РШ-13М  або аналог</t>
  </si>
  <si>
    <t>Реконструкція пристроїв РЗА  ПС-35/10кВ Н.Николаевка (Скадовські РЕМ).  Заміна електромеханічних захистів трансформаторів 1Т, 2Т   на шафи РШ-13М або аналог.</t>
  </si>
  <si>
    <t>Реконструкція пристроїв РЗА  ПС-35/10кВ Н.Николаевка (Скадовські РЕМ).  Заміна електро-механічних захистів СМВ-35кВ   на шафу РШ-15МС або аналог.</t>
  </si>
  <si>
    <t>Реконструкція пристроїв РЗА  ПС-35/10кВ Новороссийская (Скадовські РЕМ).  Заміна електромеханічних захистів СМВ-35кВ   на шафи РШ-15 або аналог.</t>
  </si>
  <si>
    <t>Реконструкція пристроїв РЗА  ПС-35/10кВ Новороссийская (Скадовські РЕМ).  Заміна електромеханічних захистів силових трансформаторів 1Т, 2Т  на шафи РШ-13М або аналог.</t>
  </si>
  <si>
    <t>Реконструкція пристроїв РЗА  ПС-35/10кВ Порт (Н.Каховські РЕМ).  Заміна електромеханічних захистів силових трансформаторів  1Т, 2Т (2 комплекти)   на шафи РШ-13М або аналог.</t>
  </si>
  <si>
    <t>Реконструкція пристроїв РЗА  ПС-35/10кВ Ивановская (Івановські РЕМ).  Заміна електромеханічних захистів МВ-35 Трофимовка, МВ-35 Дружбовка на шафи РШ-15МЛ або аналог</t>
  </si>
  <si>
    <t>Реконструкція пристроїв РЗА  ПС-35/10кВ Н.Серогозская (Іванівські РЕМ).  Заміна електромеханічних захистів СМВ-35кВ  на шафу РШ-15МС або аналог.</t>
  </si>
  <si>
    <t>Реконструкція пристроїв РЗА  ПС-35/10кВ Н.Серогозская (Іванівські РЕМ).  Заміна електромеханічних захистів трансформаторів  1Т, 2Т  на шафи РШ-13М  або аналог.</t>
  </si>
  <si>
    <t>Реконструкція пристроїв РЗА  ПС-35/10кВ В.Лепетихская (В.Лепетихські РЕМ).  Заміна електромеханічних захистів трансформаторів 1Т, 2Т   на шафи РШ-13М або аналог</t>
  </si>
  <si>
    <t>Реконструкція пристроїв РЗА  ПС-35/10кВ Тавричанка (Каховські РЕМ). Заміна електромеханічних захистів трансформатора 1Т  на шафу РШ-13М або аналог, з встановленням комплекту охоронної сигналізації</t>
  </si>
  <si>
    <t>Реконструкція пристроїв РЗА  ПС-35/10кВ К.Владимировка (Чаплинські РЕМ). Заміна електромеханічних захистів СМВ-35кВ   на шафу РШ-15МС або аналог, з встановленням комплексу охоронної  сигналізації</t>
  </si>
  <si>
    <t>Реконструкція пристроїв РЗА  ПС-35/10кВ Шевченко (Чаплинські РЕМ).  Заміна електромеханічних захистів трансформатора 1Т  на шафу РШ-13М  або аналог, з встановленням комплекту охоронної сигналізації.</t>
  </si>
  <si>
    <t>Реконструкція пристроїв РЗА  ПС-35/10кВ Ретранслятор (Каховські РЕМ).  Заміна електромеханічних захистів трансформатора 1Т  на шафу РШ-13М  або аналог, з дооснащенням комплекту охоронної сигналізації</t>
  </si>
  <si>
    <t xml:space="preserve">Реконструкція пристроїв РЗА  ПС-35/10кВ Григорьевка (Чаплинські РЕМ).  Заміна електро-механічних захистів МВ-35кВ Строгановка   на шафу РШ-15МЛ або аналог, з дооснащенням комплекту охоронної  сигналізації </t>
  </si>
  <si>
    <t>Реконструкція пристроїв РЗА  ПС-35/10кВ Строгановка (Чаплинські РЕМ).  Заміна електромеханічних захистів трансформатора 1Т  на шафу РШ-13М  або аналог, з дооснащенням комплекту охоронної  сигналізації</t>
  </si>
  <si>
    <t>Реконструкція пристроїв РЗА  ПС-35/10кВ Днепряне (Н.Каховські РЕМ).Заміна  комплекту захистів трансформатора 1Т на шафу РШ-13М або аналог, з дооснащенням комплексу охоронної  сигналізації</t>
  </si>
  <si>
    <t>Реконструкція пристроїв РЗА  ПС-35/6кВ Комсомольская (ХМЕМ).  Заміна електро-механічних захистів силового трансформатора 1Т, 2Т  на МП пристрої  РЗА.</t>
  </si>
  <si>
    <t>Реконструкція пристроїв РЗА  ПС-35/10кВ МИС (ХМЕМ).  Заміна панелей електромеханічних захистів силового трансформатора 1Т, 2Т  на МП пристрої РЗА.</t>
  </si>
  <si>
    <t xml:space="preserve">Реконструкція ПС 35/10кВ «Лесная» з заміною масляних вимикачів 10кВ на вакуумні вимикачі 10кВ комірок Л-1907 та Л-1905 з заміною електромеханічних захистів на МП пристрої РЗА, телемеханізацією та зв'язком. </t>
  </si>
  <si>
    <t>компл.</t>
  </si>
  <si>
    <t xml:space="preserve">Реконструкція ПС 35/10кВ «Раденская» з заміною масляного вимикача 10кВ на вакуумний вимикач 10кВ комірки Л-2002 з заміною електромеханічних захистів на МП пристрої РЗА, телемеханізацією та зв'язком. </t>
  </si>
  <si>
    <t>Реконструкція ПС 35/10кВ «Геническая» з заміною комірок 10кВ з масляними вимикачами на комірки 10кВ з вакуумними вимикачами з заміною електромеханічних захистів на МП пристрої РЗА.</t>
  </si>
  <si>
    <t xml:space="preserve">Реконструкція ПС 35/10кВ «В.Дружина» з заміною масляного вимикача 10кВ на вакуумний вимикач 10кВ комірки Л-875 з заміною електромеханічних захистів на МП пристрої РЗА, телемеханізацією та зв'язком. </t>
  </si>
  <si>
    <t xml:space="preserve">Реконструкція ПС 35/10кВ «Степная» з заміною масляного вимикача 10кВ на вакуумний вимикач 10кВ комірки Л-454 з заміною електромеханічних захистів на МП пристрої РЗА, телемеханізацією та зв'язком. </t>
  </si>
  <si>
    <t xml:space="preserve">Реконструкція ПС 35/10кВ «Камышанская» з заміною масляного вимикача 10кВ на вакуумний вимикач 10кВ комірки Л-3608 з заміною електромеханічних захистів на МП пристрої РЗА, телемеханізацією та зв'язком. </t>
  </si>
  <si>
    <t xml:space="preserve">Реконструкція ПС 35/10кВ «Дарьевская» з заміною масляних вимикачів 10кВ на вакуумні вимикачі 10кВ комірок Л-555 та Л-556 з заміною електромеханічних захистів на МП пристрої РЗА, телемеханізацією та зв'язком. </t>
  </si>
  <si>
    <t xml:space="preserve">Реконструкція ПС 35/10кВ «Основа» з заміною масляного вимикача 10кВ на вакуумний вимикач 10кВ комірки Л-83 з заміною електромеханічних захистів на МП пристрої РЗА, телемеханізацією та зв'язком. </t>
  </si>
  <si>
    <t xml:space="preserve">Реконструкція ПС 35/10кВ «Н.Киевская» з заміною масляного вимикача 10кВ на вакуумний вимикач 10кВ комірки Л-8763 з заміною електромеханічних захистів на МП пристрої РЗА, телемеханізацією та зв'язком. </t>
  </si>
  <si>
    <t>Реконструкція ПС 35/10кВ «Каланчацкая» з заміною масляних вимикачів 10кВ на вакуумні вимикачі 10кВ комірок Л-8303 та Л-8305 з заміною електромеханічних захистів на МП пристрої РЗА з телемеханізацією та зв'язком.</t>
  </si>
  <si>
    <t>Реконструкція ПС 35/10кВ «Белозерская» з заміною масляного вимикача 10кВ на вакуумний вимикач 10кВ комірки Л-504 з заміною електромеханічних захистів на МП пристрої РЗА, телемеханізацією та зв'язком.</t>
  </si>
  <si>
    <t>Реконструкція ПС 35/10кВ «Гладковка» з заміною масляного вимикача 10кВ на вакуумний вимикач 10кВ комірки Л-504 з заміною електромеханічних захистів на МП пристрої РЗА, телемеханізацією та зв'язком.</t>
  </si>
  <si>
    <t>Реконструкція ПС 35/10кВ «Н.Збурьевка» з заміною масляного вимикача 10кВ на вакуумний вимикач 10кВ комірки Л-944 з заміною електромеханічних захистів на МП пристрої РЗА, телемеханізацією та зв'язком.</t>
  </si>
  <si>
    <t>Розробка ПКД</t>
  </si>
  <si>
    <t>Розробка ПКД. Реконструкція ПС-150/35/6кВ „ХНПЗ” з заміною силових тр-рів 1Т та 2Т 60МВ*А на тр-ри 63 МВ*А.</t>
  </si>
  <si>
    <t>Розробка ПКД. Реконструкція ПС 35/10кВ ”Щасливцево” з встановленням УКРП-10.</t>
  </si>
  <si>
    <t>Розробка ПКД. Реконструкція ПС 35/10кВ ”Н.Серогозская” з встановленням УКРП-10.</t>
  </si>
  <si>
    <t>Розробка ПКД:   Реконструкція РЗА ПС-150/35/6 кВ «ХНПЗ» з заміною ДЗШ-35 кВ на мікропроцесорні пристрої РЗА.</t>
  </si>
  <si>
    <t>Розробка ПКД:   Реконструкція РЗА ПС-150/35/10 кВ «Промишленная» з заміною ДЗШ-35 кВ на мікропроцесорні пристрої РЗА.</t>
  </si>
  <si>
    <r>
      <t>Розробка ПКД: РЗА комірки “Л-64”</t>
    </r>
    <r>
      <rPr>
        <sz val="11"/>
        <color indexed="8"/>
        <rFont val="Times New Roman"/>
        <family val="1"/>
      </rPr>
      <t xml:space="preserve"> РП 150 кВ “Каховська ГЕС”</t>
    </r>
  </si>
  <si>
    <t>Розробка ПКД: Реконструкція ПЛ-35 кВ “Геническая”-“Генгорка”</t>
  </si>
  <si>
    <t>Розробка ПКД: Реконструкція ПЛ-35 кВ “Генгорка” - “Счастливцево”</t>
  </si>
  <si>
    <t>Розробка ПКД: Реконструкція ПЛ-35 кВ “Счастливцево” - “Стрелковое”</t>
  </si>
  <si>
    <t>Всього по розділу I</t>
  </si>
  <si>
    <t>II. Заходи зі зниженню нетехнічних витрат електроенергії</t>
  </si>
  <si>
    <t>Лінійний пункт високовольтного обліку ПКУ-10 з терміналом ЛУЗОД</t>
  </si>
  <si>
    <t>Переобладнання 1-о фазних ввідних пристроїв приватних будинків проблемних споживачів</t>
  </si>
  <si>
    <t>Переобладнання 3-и фазних ввідних пристроїв приватних будинків проблемних споживачів</t>
  </si>
  <si>
    <t>Електролічильник багатофункціональний  однофазний з вбудованим модемом GPRS, датчиками магнітного та радіочастотного впливу</t>
  </si>
  <si>
    <t>Електролічильник багатофункціональний  трифазний прямого включення з вбудованим модемом GPRS, датчиками магнітного та радіочастотного впливу</t>
  </si>
  <si>
    <t>Електролічильник багатофункціональний  трифазний трансформаторного включення з вбудованим модемом GPRS, датчиками магнітного та радіочастотного впливу</t>
  </si>
  <si>
    <t>Електролічильник багатофункціональний  3*100В 5 (10)А з інтерфейсом RS485</t>
  </si>
  <si>
    <t>Електролічильник багатофункціональний  трифазний 3*100 В трансформаторного включення з вбудованим модемом GPRS, датчиками магнітного та радіочастотного впливу</t>
  </si>
  <si>
    <t>Трансформатор напруги НТАМИ-6</t>
  </si>
  <si>
    <t xml:space="preserve">Трансформатори струму ТПЛУ-10 </t>
  </si>
  <si>
    <t>Трансформатор напруги НТАМИ-10</t>
  </si>
  <si>
    <t>Шафа металева ( для розміщення приладу обліку та ТС )</t>
  </si>
  <si>
    <t>Електролічильник АСКОЕ побут однофазний багатофункціональний з PLC модемом, вбудованим реле, вбудованими датчиками магнітного та радіочастотного впливу</t>
  </si>
  <si>
    <t>Електролічильник АСКОЕ побут трифазний багатофункціональний прямого включення з PLC модемом, вбудованим реле, вбудованими датчиками магнітного та радіочастотного впливу</t>
  </si>
  <si>
    <t>Електролічильник АСКОЕ побут трифазний багатофункціональний трансформаторного включення з PLC модемом, вбудованим реле, вбудованими датчиками магнітного та радіочастотного впливу</t>
  </si>
  <si>
    <t>Маршрутизатор системи АСКОЕ побут з пристроєм грозозахисту</t>
  </si>
  <si>
    <t>Всього по розділу IІ</t>
  </si>
  <si>
    <t>IІІ. Впровадження та розвиток АСДТК</t>
  </si>
  <si>
    <t xml:space="preserve">Телемеханізація ПС-150 кВ "Н.Алексеевка" </t>
  </si>
  <si>
    <t>Телемеханізація ПС 35/10кВ ”Н.Збурьевская”</t>
  </si>
  <si>
    <t>Телемеханізація ПС 35/10кВ “Долматовская”</t>
  </si>
  <si>
    <t>Телемеханізація ПС 35/10кВ “Ж.Порт”</t>
  </si>
  <si>
    <t>Телемеханізація ПС 35/10кВ “Бехтерская”</t>
  </si>
  <si>
    <t>Телемеханізація ПС 35/10кВ “Коминтерн”</t>
  </si>
  <si>
    <t>Телемеханізація ПС 35/10кВ “Сов. Азербайджан”</t>
  </si>
  <si>
    <t>Багатоканальна автономна система запису</t>
  </si>
  <si>
    <t>Всього по розділу IІІ</t>
  </si>
  <si>
    <t>ІV. Впровадження та розвиток інформаційних технологій.</t>
  </si>
  <si>
    <t>Робочі станції з ОС Windows pro</t>
  </si>
  <si>
    <t>Робочі станцій з ОС Linux</t>
  </si>
  <si>
    <t>Багатофункціональний пристрій (принтер/сканер/ксерокс) формату А4</t>
  </si>
  <si>
    <t>Багатофункціональний пристрій (принтер/сканер/ксерокс) формату А4 (80000 стор/міс.)</t>
  </si>
  <si>
    <t>Багатофункціональний пристрій (принтер/сканер/ксерокс) формату А3</t>
  </si>
  <si>
    <t>Кольоровий БФП формату А3</t>
  </si>
  <si>
    <t>Кольоровий принтер формату А1 з вбудованим СНПЧ</t>
  </si>
  <si>
    <t>Сервер для баз данних ОІК</t>
  </si>
  <si>
    <t>Сервер DELL для ЦОД (або аналог)</t>
  </si>
  <si>
    <t>Система резервування Data Domain (або аналог)</t>
  </si>
  <si>
    <t>Комутатор Connectrix з технічною підтримкою (або аналог)</t>
  </si>
  <si>
    <t>Стрічкова бібліотеки Dell з накопичувачими у складі (або аналог)</t>
  </si>
  <si>
    <t>Роботи з монтажу та введення в експлуатацію ЦОДа</t>
  </si>
  <si>
    <t>Відеостіна відображення схем електромереж центральної диспетчерської</t>
  </si>
  <si>
    <t>Придбання потужного ноутбуку для програмування</t>
  </si>
  <si>
    <t>Придбання ноутбуку для налагодження та обслуговування мікропроцесорних пристроїв РЗА</t>
  </si>
  <si>
    <t>Закупівля програмного забезпечення комплексного захисту робочих станцій ESET (або аналог)</t>
  </si>
  <si>
    <t>Поновлення програмного забезпечення комплексного захисту робочих станцій ESET (або аналог)</t>
  </si>
  <si>
    <t>Програмне забезпечення Microsoft EA (або аналог)</t>
  </si>
  <si>
    <t>Робоча станція для проектування в AutoCad</t>
  </si>
  <si>
    <t>Програмне забезпечення Microsoft Windows Server Remote Desktop Server CAL 2019 SNGL Device CAL + SQL Server Standard 2019 SNGL (або аналог)</t>
  </si>
  <si>
    <r>
      <t xml:space="preserve">Придбання обладнання для захисту комплексу </t>
    </r>
    <r>
      <rPr>
        <sz val="10"/>
        <rFont val="Times New Roman"/>
        <family val="1"/>
      </rPr>
      <t>ОІК</t>
    </r>
  </si>
  <si>
    <r>
      <t xml:space="preserve">Маршрутизатор Cisco FPR1120-NGFW-K9 + </t>
    </r>
    <r>
      <rPr>
        <sz val="9"/>
        <color indexed="8"/>
        <rFont val="Arial"/>
        <family val="2"/>
      </rPr>
      <t>Firepower Management Center</t>
    </r>
    <r>
      <rPr>
        <sz val="10"/>
        <color indexed="8"/>
        <rFont val="Times New Roman"/>
        <family val="1"/>
      </rPr>
      <t xml:space="preserve"> (або аналог)</t>
    </r>
  </si>
  <si>
    <t>Всього по розділу IV:</t>
  </si>
  <si>
    <t>V. Впровадження та розвиток систем зв'язку</t>
  </si>
  <si>
    <t>Побудова радіорелейної лінії зв’язку Горностаївка -  В.Лепетиха на базі РРС типу  ALCOMA для організації мережі зв’язку та передавання даних</t>
  </si>
  <si>
    <t>Голосове обладнання VoIP зв'язку для розбудови корпоративної мережі зв'язку</t>
  </si>
  <si>
    <t>Модернізація  корпоративної телефонної мережі АТ «Херсонобленерго»  зі встановлення цифрової АТС Coral</t>
  </si>
  <si>
    <t>Всього по розділу V:</t>
  </si>
  <si>
    <t>VІ. Модернізація та закупівля колісної техніки</t>
  </si>
  <si>
    <t>Автогідропідіймач АР-18  ГАЗ-33098 4*2, ЄВРО-5, 5 місць, дворядна кабіна (або аналог)</t>
  </si>
  <si>
    <t>АГП Comet 19, с установкой на шасси Iveco Daily 60C15D 4х2 (7 мест) (або аналог)</t>
  </si>
  <si>
    <t>Електротехнічна лабораторія ЕТЛ-35К на базі автомобіля Peugeot Boxer 435 L3H2 (4х4 повний привід) (або аналог)</t>
  </si>
  <si>
    <t>Volkswagen T6 Kombi LR (або аналог)</t>
  </si>
  <si>
    <t>Volkswagen T6 Kasten LR (або аналог)</t>
  </si>
  <si>
    <t>АГП Dasan DS300 30м на шасі МАЗ 5302 4*4 (або аналог)</t>
  </si>
  <si>
    <t>Всього по розділу VІ:</t>
  </si>
  <si>
    <t>VII. Інше</t>
  </si>
  <si>
    <t>Бензо-генератор Vitals(або аналог) 5,0 кВт</t>
  </si>
  <si>
    <t>Перфоратор МАКІТА (або аналог)</t>
  </si>
  <si>
    <t>Дріль-шуруповерт акумуляторний SPARKY (або аналог)</t>
  </si>
  <si>
    <t>Придбання Аналізатора якості електричної енергії типу SATEC PM180-D-DIN 5-50HZACDC або аналог</t>
  </si>
  <si>
    <t>Придбання Аналізатора якості електричної енергії трифазного типу METREL MI2883 або аналог</t>
  </si>
  <si>
    <t>Придбання Аналізатора якості електричної енергії трифазного типу METREL MI2892 або аналог</t>
  </si>
  <si>
    <t>Придбання перевірочної апаратури Випробувальна установка “РЗА-Тестер” в комплекті з трансформатором напруги ТН-600  або аналог</t>
  </si>
  <si>
    <t>Пристрій для перевірки простих пристроїв РЗА типу Compano 100 (або аналог)</t>
  </si>
  <si>
    <t>Бензо-генератор  Vitals (або аналог)  5,0 кВт</t>
  </si>
  <si>
    <t>Вольтамперфазометр  МІРА-А (або аналог)</t>
  </si>
  <si>
    <t>Дизельний сварочний  генератор  EnerSol   6,6 кВт (або аналог)</t>
  </si>
  <si>
    <t>Блок монтажний Гарт 01404 (2т)  (або аналог)</t>
  </si>
  <si>
    <t>Блок монтажний М 1 Р-6 (або аналог)</t>
  </si>
  <si>
    <t>Висоторіз  Stihl HT 133 (або аналог)</t>
  </si>
  <si>
    <t>Монтажний затискач (жабка)  СТ102.501 (або аналог)</t>
  </si>
  <si>
    <t>Ножиці секторні НС-30 (або аналог)</t>
  </si>
  <si>
    <t>Лебідка з функцією реверсу ST 116/1 (або аналог)</t>
  </si>
  <si>
    <t>Пристрій для зняття оболонки,ізоляції та напівпровідного шару з кабеля з ізоляцією зі зшитого поліетилена СИ-60У SHTOK (або аналог)</t>
  </si>
  <si>
    <t>Колонка насадочна для хроматографа «Кристал 2000М» Haye Sep №80/100 або аналог</t>
  </si>
  <si>
    <t>Колонка насадочна для хроматографа «Кристал 2000М» СаА 0,2/0,4мм або аналог</t>
  </si>
  <si>
    <t>Прилад для визначення вологовмісту трансформаторного масла кулонометр WTK або аналог</t>
  </si>
  <si>
    <t>Аквадистиллятор DE-10 або аналог</t>
  </si>
  <si>
    <t>Пошуковий комплекс ГЗЧ-2500 з трьома приймачами П-806 або аналог</t>
  </si>
  <si>
    <t>Цифровий кабельний рефлектометр CFL-8 або аналог</t>
  </si>
  <si>
    <t>Вимірювач опору ізоляції (мегометр) Е6-24 або аналог</t>
  </si>
  <si>
    <t>Автотрансформатор масляний однофазний для плавного регулювання напруги змінного струму промислової частоти (РНО) 50 Гц, 40А або анлог</t>
  </si>
  <si>
    <t>Переносний цифровий покажчик Гармоніка Е 125 або аналог для визначення місця однофазного замикання на землю у ПЛ напругою 6-35 кВ (або аналог)</t>
  </si>
  <si>
    <t>Подрібнювач гілок ARPAL АМ-120БД-К (або аналог)</t>
  </si>
  <si>
    <t>Бензопили Shtil 230 або аналог</t>
  </si>
  <si>
    <t>Всього по розділу VІІ:</t>
  </si>
  <si>
    <t>Всього по Інвестиційній програмі:</t>
  </si>
  <si>
    <t>ВВ Блок</t>
  </si>
  <si>
    <t>т.грн.</t>
  </si>
  <si>
    <t>Реконструкція ПЛ-150 кВ</t>
  </si>
  <si>
    <t>Реконструкція ПС-150 кВ</t>
  </si>
  <si>
    <t>Реконструкція ПЛ-35 кВ</t>
  </si>
  <si>
    <t>Реконструкція ПС-35 кВ (РЗА+сигнал)</t>
  </si>
  <si>
    <t>Реконструкція ПС-35 кВ (вимик + звязок)</t>
  </si>
  <si>
    <t>ПКД майб років</t>
  </si>
  <si>
    <t>ВСЬОГО:</t>
  </si>
  <si>
    <t>Розподільчі мережі</t>
  </si>
  <si>
    <t>ПЛ-10 кВ</t>
  </si>
  <si>
    <t>ПЛ-0,4 кВ</t>
  </si>
  <si>
    <t>КЛ 6/10 кВ</t>
  </si>
  <si>
    <t>КЛ-0,4 кВ</t>
  </si>
  <si>
    <t>Реконстукція ПЛ з встановленням ТП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</si>
</sst>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0"/>
    <numFmt numFmtId="167" formatCode="0.0"/>
    <numFmt numFmtId="168" formatCode="0.000%"/>
    <numFmt numFmtId="169" formatCode="0.0000%"/>
    <numFmt numFmtId="170" formatCode="0.00%"/>
    <numFmt numFmtId="171" formatCode="0"/>
    <numFmt numFmtId="172" formatCode="#,##0"/>
  </numFmts>
  <fonts count="53">
    <font>
      <sz val="10"/>
      <name val="Arial"/>
      <family val="2"/>
    </font>
    <font>
      <sz val="10"/>
      <name val="PragmaticaC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name val="Arial Cyr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12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8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14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8" fillId="16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7" borderId="0" applyNumberFormat="0" applyBorder="0" applyAlignment="0" applyProtection="0"/>
    <xf numFmtId="164" fontId="10" fillId="7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5" fillId="4" borderId="0" applyNumberFormat="0" applyBorder="0" applyAlignment="0" applyProtection="0"/>
    <xf numFmtId="164" fontId="15" fillId="4" borderId="0" applyNumberFormat="0" applyBorder="0" applyAlignment="0" applyProtection="0"/>
    <xf numFmtId="164" fontId="16" fillId="4" borderId="1" applyNumberFormat="0" applyAlignment="0" applyProtection="0"/>
    <xf numFmtId="164" fontId="16" fillId="4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12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13" borderId="0" applyNumberFormat="0" applyBorder="0" applyAlignment="0" applyProtection="0"/>
    <xf numFmtId="164" fontId="17" fillId="10" borderId="1" applyNumberFormat="0" applyAlignment="0" applyProtection="0"/>
    <xf numFmtId="164" fontId="18" fillId="2" borderId="2" applyNumberFormat="0" applyAlignment="0" applyProtection="0"/>
    <xf numFmtId="164" fontId="19" fillId="2" borderId="1" applyNumberFormat="0" applyAlignment="0" applyProtection="0"/>
    <xf numFmtId="164" fontId="20" fillId="0" borderId="3" applyNumberFormat="0" applyFill="0" applyAlignment="0" applyProtection="0"/>
    <xf numFmtId="164" fontId="21" fillId="0" borderId="4" applyNumberFormat="0" applyFill="0" applyAlignment="0" applyProtection="0"/>
    <xf numFmtId="164" fontId="22" fillId="0" borderId="5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6" applyNumberFormat="0" applyFill="0" applyAlignment="0" applyProtection="0"/>
    <xf numFmtId="164" fontId="24" fillId="19" borderId="7" applyNumberFormat="0" applyAlignment="0" applyProtection="0"/>
    <xf numFmtId="164" fontId="25" fillId="0" borderId="0" applyNumberFormat="0" applyFill="0" applyBorder="0" applyAlignment="0" applyProtection="0"/>
    <xf numFmtId="164" fontId="26" fillId="10" borderId="0" applyNumberFormat="0" applyBorder="0" applyAlignment="0" applyProtection="0"/>
    <xf numFmtId="164" fontId="0" fillId="0" borderId="0">
      <alignment/>
      <protection/>
    </xf>
    <xf numFmtId="164" fontId="27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28" fillId="22" borderId="0" applyNumberFormat="0" applyBorder="0" applyAlignment="0" applyProtection="0"/>
    <xf numFmtId="164" fontId="29" fillId="0" borderId="0" applyNumberFormat="0" applyFill="0" applyBorder="0" applyAlignment="0" applyProtection="0"/>
    <xf numFmtId="164" fontId="14" fillId="4" borderId="8" applyNumberFormat="0" applyAlignment="0" applyProtection="0"/>
    <xf numFmtId="164" fontId="30" fillId="0" borderId="9" applyNumberFormat="0" applyFill="0" applyAlignment="0" applyProtection="0"/>
    <xf numFmtId="164" fontId="31" fillId="0" borderId="0" applyNumberFormat="0" applyFill="0" applyBorder="0" applyAlignment="0" applyProtection="0"/>
    <xf numFmtId="164" fontId="32" fillId="7" borderId="0" applyNumberFormat="0" applyBorder="0" applyAlignment="0" applyProtection="0"/>
  </cellStyleXfs>
  <cellXfs count="14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/>
    </xf>
    <xf numFmtId="164" fontId="33" fillId="2" borderId="0" xfId="0" applyFont="1" applyFill="1" applyAlignment="1">
      <alignment/>
    </xf>
    <xf numFmtId="164" fontId="34" fillId="0" borderId="0" xfId="0" applyFont="1" applyFill="1" applyAlignment="1">
      <alignment horizontal="center"/>
    </xf>
    <xf numFmtId="164" fontId="35" fillId="11" borderId="10" xfId="83" applyFont="1" applyFill="1" applyBorder="1" applyAlignment="1">
      <alignment horizontal="center" vertical="center"/>
      <protection/>
    </xf>
    <xf numFmtId="164" fontId="35" fillId="2" borderId="10" xfId="83" applyFont="1" applyFill="1" applyBorder="1" applyAlignment="1">
      <alignment horizontal="center" vertical="center"/>
      <protection/>
    </xf>
    <xf numFmtId="164" fontId="36" fillId="2" borderId="11" xfId="83" applyFont="1" applyFill="1" applyBorder="1" applyAlignment="1">
      <alignment horizontal="center" vertical="center"/>
      <protection/>
    </xf>
    <xf numFmtId="164" fontId="37" fillId="0" borderId="10" xfId="83" applyFont="1" applyFill="1" applyBorder="1" applyAlignment="1">
      <alignment horizontal="center" vertical="center" wrapText="1"/>
      <protection/>
    </xf>
    <xf numFmtId="164" fontId="38" fillId="0" borderId="0" xfId="83" applyFont="1">
      <alignment/>
      <protection/>
    </xf>
    <xf numFmtId="164" fontId="38" fillId="0" borderId="0" xfId="0" applyFont="1" applyAlignment="1">
      <alignment/>
    </xf>
    <xf numFmtId="164" fontId="37" fillId="0" borderId="10" xfId="83" applyFont="1" applyBorder="1" applyAlignment="1">
      <alignment horizontal="center" wrapText="1"/>
      <protection/>
    </xf>
    <xf numFmtId="164" fontId="37" fillId="0" borderId="10" xfId="83" applyFont="1" applyBorder="1" applyAlignment="1">
      <alignment horizontal="center" vertical="center"/>
      <protection/>
    </xf>
    <xf numFmtId="164" fontId="37" fillId="0" borderId="10" xfId="0" applyFont="1" applyBorder="1" applyAlignment="1">
      <alignment horizontal="center" wrapText="1"/>
    </xf>
    <xf numFmtId="164" fontId="39" fillId="0" borderId="10" xfId="83" applyFont="1" applyBorder="1" applyAlignment="1">
      <alignment horizontal="center" vertical="center" wrapText="1"/>
      <protection/>
    </xf>
    <xf numFmtId="164" fontId="37" fillId="0" borderId="10" xfId="83" applyFont="1" applyBorder="1" applyAlignment="1">
      <alignment horizontal="center" vertical="center" wrapText="1"/>
      <protection/>
    </xf>
    <xf numFmtId="164" fontId="37" fillId="2" borderId="10" xfId="83" applyFont="1" applyFill="1" applyBorder="1" applyAlignment="1">
      <alignment horizontal="center" wrapText="1"/>
      <protection/>
    </xf>
    <xf numFmtId="165" fontId="39" fillId="2" borderId="11" xfId="83" applyNumberFormat="1" applyFont="1" applyFill="1" applyBorder="1" applyAlignment="1">
      <alignment horizontal="center" wrapText="1"/>
      <protection/>
    </xf>
    <xf numFmtId="164" fontId="34" fillId="0" borderId="10" xfId="83" applyFont="1" applyBorder="1" applyAlignment="1">
      <alignment horizontal="center"/>
      <protection/>
    </xf>
    <xf numFmtId="164" fontId="34" fillId="2" borderId="10" xfId="83" applyFont="1" applyFill="1" applyBorder="1" applyAlignment="1">
      <alignment horizontal="center"/>
      <protection/>
    </xf>
    <xf numFmtId="164" fontId="40" fillId="2" borderId="11" xfId="83" applyFont="1" applyFill="1" applyBorder="1" applyAlignment="1">
      <alignment horizontal="center"/>
      <protection/>
    </xf>
    <xf numFmtId="164" fontId="34" fillId="0" borderId="11" xfId="83" applyFont="1" applyBorder="1" applyAlignment="1">
      <alignment horizontal="center"/>
      <protection/>
    </xf>
    <xf numFmtId="164" fontId="34" fillId="0" borderId="11" xfId="83" applyFont="1" applyFill="1" applyBorder="1" applyAlignment="1">
      <alignment horizontal="center"/>
      <protection/>
    </xf>
    <xf numFmtId="164" fontId="34" fillId="0" borderId="0" xfId="83" applyFont="1" applyAlignment="1">
      <alignment horizontal="center"/>
      <protection/>
    </xf>
    <xf numFmtId="164" fontId="34" fillId="0" borderId="0" xfId="0" applyFont="1" applyAlignment="1">
      <alignment horizontal="center"/>
    </xf>
    <xf numFmtId="164" fontId="35" fillId="11" borderId="10" xfId="0" applyFont="1" applyFill="1" applyBorder="1" applyAlignment="1">
      <alignment horizontal="center" vertical="center"/>
    </xf>
    <xf numFmtId="164" fontId="38" fillId="11" borderId="10" xfId="0" applyFont="1" applyFill="1" applyBorder="1" applyAlignment="1">
      <alignment horizontal="center"/>
    </xf>
    <xf numFmtId="164" fontId="38" fillId="11" borderId="10" xfId="0" applyFont="1" applyFill="1" applyBorder="1" applyAlignment="1">
      <alignment/>
    </xf>
    <xf numFmtId="164" fontId="38" fillId="2" borderId="10" xfId="0" applyFont="1" applyFill="1" applyBorder="1" applyAlignment="1">
      <alignment/>
    </xf>
    <xf numFmtId="164" fontId="41" fillId="2" borderId="11" xfId="0" applyFont="1" applyFill="1" applyBorder="1" applyAlignment="1">
      <alignment/>
    </xf>
    <xf numFmtId="164" fontId="38" fillId="11" borderId="11" xfId="0" applyFont="1" applyFill="1" applyBorder="1" applyAlignment="1">
      <alignment/>
    </xf>
    <xf numFmtId="164" fontId="34" fillId="0" borderId="11" xfId="0" applyFont="1" applyFill="1" applyBorder="1" applyAlignment="1">
      <alignment horizontal="center"/>
    </xf>
    <xf numFmtId="164" fontId="42" fillId="2" borderId="10" xfId="0" applyFont="1" applyFill="1" applyBorder="1" applyAlignment="1">
      <alignment horizontal="center"/>
    </xf>
    <xf numFmtId="164" fontId="42" fillId="2" borderId="10" xfId="0" applyFont="1" applyFill="1" applyBorder="1" applyAlignment="1">
      <alignment wrapText="1"/>
    </xf>
    <xf numFmtId="165" fontId="42" fillId="2" borderId="10" xfId="0" applyNumberFormat="1" applyFont="1" applyFill="1" applyBorder="1" applyAlignment="1">
      <alignment horizontal="center"/>
    </xf>
    <xf numFmtId="164" fontId="43" fillId="2" borderId="10" xfId="0" applyFont="1" applyFill="1" applyBorder="1" applyAlignment="1">
      <alignment/>
    </xf>
    <xf numFmtId="165" fontId="44" fillId="2" borderId="11" xfId="0" applyNumberFormat="1" applyFont="1" applyFill="1" applyBorder="1" applyAlignment="1">
      <alignment horizontal="center"/>
    </xf>
    <xf numFmtId="165" fontId="42" fillId="2" borderId="11" xfId="0" applyNumberFormat="1" applyFont="1" applyFill="1" applyBorder="1" applyAlignment="1">
      <alignment horizontal="center"/>
    </xf>
    <xf numFmtId="164" fontId="45" fillId="0" borderId="11" xfId="0" applyFont="1" applyFill="1" applyBorder="1" applyAlignment="1">
      <alignment horizontal="center"/>
    </xf>
    <xf numFmtId="164" fontId="43" fillId="2" borderId="0" xfId="0" applyFont="1" applyFill="1" applyAlignment="1">
      <alignment/>
    </xf>
    <xf numFmtId="164" fontId="37" fillId="2" borderId="10" xfId="0" applyFont="1" applyFill="1" applyBorder="1" applyAlignment="1">
      <alignment horizontal="center"/>
    </xf>
    <xf numFmtId="164" fontId="37" fillId="2" borderId="10" xfId="0" applyFont="1" applyFill="1" applyBorder="1" applyAlignment="1">
      <alignment wrapText="1"/>
    </xf>
    <xf numFmtId="166" fontId="37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/>
    </xf>
    <xf numFmtId="167" fontId="37" fillId="2" borderId="10" xfId="0" applyNumberFormat="1" applyFont="1" applyFill="1" applyBorder="1" applyAlignment="1">
      <alignment horizontal="center"/>
    </xf>
    <xf numFmtId="165" fontId="39" fillId="2" borderId="10" xfId="0" applyNumberFormat="1" applyFont="1" applyFill="1" applyBorder="1" applyAlignment="1">
      <alignment horizontal="center"/>
    </xf>
    <xf numFmtId="165" fontId="37" fillId="2" borderId="11" xfId="0" applyNumberFormat="1" applyFont="1" applyFill="1" applyBorder="1" applyAlignment="1">
      <alignment horizontal="center"/>
    </xf>
    <xf numFmtId="164" fontId="37" fillId="0" borderId="11" xfId="0" applyFont="1" applyFill="1" applyBorder="1" applyAlignment="1">
      <alignment horizontal="center"/>
    </xf>
    <xf numFmtId="166" fontId="42" fillId="2" borderId="10" xfId="0" applyNumberFormat="1" applyFont="1" applyFill="1" applyBorder="1" applyAlignment="1">
      <alignment horizontal="center"/>
    </xf>
    <xf numFmtId="164" fontId="42" fillId="0" borderId="11" xfId="0" applyFont="1" applyFill="1" applyBorder="1" applyAlignment="1">
      <alignment horizontal="center"/>
    </xf>
    <xf numFmtId="165" fontId="37" fillId="2" borderId="10" xfId="0" applyNumberFormat="1" applyFont="1" applyFill="1" applyBorder="1" applyAlignment="1">
      <alignment horizontal="center"/>
    </xf>
    <xf numFmtId="168" fontId="39" fillId="0" borderId="10" xfId="0" applyNumberFormat="1" applyFont="1" applyFill="1" applyBorder="1" applyAlignment="1">
      <alignment horizontal="center" vertical="center" wrapText="1"/>
    </xf>
    <xf numFmtId="166" fontId="39" fillId="2" borderId="10" xfId="0" applyNumberFormat="1" applyFont="1" applyFill="1" applyBorder="1" applyAlignment="1">
      <alignment horizontal="center"/>
    </xf>
    <xf numFmtId="165" fontId="39" fillId="2" borderId="11" xfId="0" applyNumberFormat="1" applyFont="1" applyFill="1" applyBorder="1" applyAlignment="1">
      <alignment horizontal="center"/>
    </xf>
    <xf numFmtId="166" fontId="44" fillId="2" borderId="11" xfId="0" applyNumberFormat="1" applyFont="1" applyFill="1" applyBorder="1" applyAlignment="1">
      <alignment horizontal="center"/>
    </xf>
    <xf numFmtId="166" fontId="42" fillId="2" borderId="11" xfId="0" applyNumberFormat="1" applyFont="1" applyFill="1" applyBorder="1" applyAlignment="1">
      <alignment horizontal="center"/>
    </xf>
    <xf numFmtId="169" fontId="39" fillId="0" borderId="10" xfId="0" applyNumberFormat="1" applyFont="1" applyFill="1" applyBorder="1" applyAlignment="1">
      <alignment horizontal="center" vertical="center" wrapText="1"/>
    </xf>
    <xf numFmtId="164" fontId="39" fillId="2" borderId="10" xfId="0" applyFont="1" applyFill="1" applyBorder="1" applyAlignment="1">
      <alignment wrapText="1"/>
    </xf>
    <xf numFmtId="164" fontId="37" fillId="2" borderId="11" xfId="0" applyFont="1" applyFill="1" applyBorder="1" applyAlignment="1">
      <alignment wrapText="1"/>
    </xf>
    <xf numFmtId="164" fontId="42" fillId="2" borderId="11" xfId="0" applyFont="1" applyFill="1" applyBorder="1" applyAlignment="1">
      <alignment wrapText="1"/>
    </xf>
    <xf numFmtId="164" fontId="46" fillId="2" borderId="11" xfId="0" applyFont="1" applyFill="1" applyBorder="1" applyAlignment="1">
      <alignment/>
    </xf>
    <xf numFmtId="164" fontId="37" fillId="2" borderId="11" xfId="0" applyFont="1" applyFill="1" applyBorder="1" applyAlignment="1">
      <alignment/>
    </xf>
    <xf numFmtId="164" fontId="46" fillId="2" borderId="0" xfId="0" applyFont="1" applyFill="1" applyAlignment="1">
      <alignment/>
    </xf>
    <xf numFmtId="164" fontId="39" fillId="2" borderId="0" xfId="0" applyFont="1" applyFill="1" applyAlignment="1">
      <alignment/>
    </xf>
    <xf numFmtId="164" fontId="37" fillId="2" borderId="11" xfId="0" applyFont="1" applyFill="1" applyBorder="1" applyAlignment="1">
      <alignment horizontal="center"/>
    </xf>
    <xf numFmtId="164" fontId="42" fillId="2" borderId="11" xfId="0" applyFont="1" applyFill="1" applyBorder="1" applyAlignment="1">
      <alignment horizontal="center"/>
    </xf>
    <xf numFmtId="164" fontId="46" fillId="2" borderId="10" xfId="0" applyFont="1" applyFill="1" applyBorder="1" applyAlignment="1">
      <alignment wrapText="1"/>
    </xf>
    <xf numFmtId="164" fontId="46" fillId="2" borderId="10" xfId="0" applyFont="1" applyFill="1" applyBorder="1" applyAlignment="1">
      <alignment vertical="center" wrapText="1"/>
    </xf>
    <xf numFmtId="164" fontId="39" fillId="2" borderId="10" xfId="0" applyFont="1" applyFill="1" applyBorder="1" applyAlignment="1">
      <alignment wrapText="1"/>
    </xf>
    <xf numFmtId="164" fontId="39" fillId="2" borderId="10" xfId="0" applyFont="1" applyFill="1" applyBorder="1" applyAlignment="1">
      <alignment horizontal="center" wrapText="1"/>
    </xf>
    <xf numFmtId="164" fontId="39" fillId="2" borderId="10" xfId="0" applyFont="1" applyFill="1" applyBorder="1" applyAlignment="1">
      <alignment horizontal="center"/>
    </xf>
    <xf numFmtId="164" fontId="33" fillId="2" borderId="10" xfId="0" applyFont="1" applyFill="1" applyBorder="1" applyAlignment="1">
      <alignment/>
    </xf>
    <xf numFmtId="164" fontId="40" fillId="0" borderId="11" xfId="0" applyFont="1" applyFill="1" applyBorder="1" applyAlignment="1">
      <alignment horizontal="center"/>
    </xf>
    <xf numFmtId="164" fontId="37" fillId="2" borderId="10" xfId="0" applyFont="1" applyFill="1" applyBorder="1" applyAlignment="1">
      <alignment horizontal="center" wrapText="1"/>
    </xf>
    <xf numFmtId="164" fontId="47" fillId="2" borderId="10" xfId="0" applyFont="1" applyFill="1" applyBorder="1" applyAlignment="1">
      <alignment wrapText="1"/>
    </xf>
    <xf numFmtId="166" fontId="39" fillId="2" borderId="11" xfId="0" applyNumberFormat="1" applyFont="1" applyFill="1" applyBorder="1" applyAlignment="1">
      <alignment horizontal="center"/>
    </xf>
    <xf numFmtId="165" fontId="42" fillId="0" borderId="11" xfId="0" applyNumberFormat="1" applyFont="1" applyFill="1" applyBorder="1" applyAlignment="1">
      <alignment horizontal="center"/>
    </xf>
    <xf numFmtId="164" fontId="42" fillId="11" borderId="10" xfId="0" applyFont="1" applyFill="1" applyBorder="1" applyAlignment="1">
      <alignment horizontal="center" vertical="center"/>
    </xf>
    <xf numFmtId="164" fontId="42" fillId="11" borderId="10" xfId="0" applyFont="1" applyFill="1" applyBorder="1" applyAlignment="1">
      <alignment horizontal="center"/>
    </xf>
    <xf numFmtId="164" fontId="0" fillId="11" borderId="10" xfId="0" applyFill="1" applyBorder="1" applyAlignment="1">
      <alignment horizontal="center"/>
    </xf>
    <xf numFmtId="165" fontId="42" fillId="11" borderId="10" xfId="0" applyNumberFormat="1" applyFont="1" applyFill="1" applyBorder="1" applyAlignment="1">
      <alignment horizontal="center"/>
    </xf>
    <xf numFmtId="164" fontId="0" fillId="11" borderId="10" xfId="0" applyFill="1" applyBorder="1" applyAlignment="1">
      <alignment/>
    </xf>
    <xf numFmtId="170" fontId="50" fillId="11" borderId="10" xfId="0" applyNumberFormat="1" applyFont="1" applyFill="1" applyBorder="1" applyAlignment="1">
      <alignment horizontal="center"/>
    </xf>
    <xf numFmtId="170" fontId="50" fillId="2" borderId="10" xfId="0" applyNumberFormat="1" applyFont="1" applyFill="1" applyBorder="1" applyAlignment="1">
      <alignment horizontal="center"/>
    </xf>
    <xf numFmtId="165" fontId="42" fillId="11" borderId="11" xfId="0" applyNumberFormat="1" applyFont="1" applyFill="1" applyBorder="1" applyAlignment="1">
      <alignment horizontal="center"/>
    </xf>
    <xf numFmtId="170" fontId="34" fillId="0" borderId="11" xfId="0" applyNumberFormat="1" applyFont="1" applyFill="1" applyBorder="1" applyAlignment="1">
      <alignment horizontal="center"/>
    </xf>
    <xf numFmtId="164" fontId="33" fillId="2" borderId="11" xfId="0" applyFont="1" applyFill="1" applyBorder="1" applyAlignment="1">
      <alignment/>
    </xf>
    <xf numFmtId="164" fontId="0" fillId="11" borderId="11" xfId="0" applyFill="1" applyBorder="1" applyAlignment="1">
      <alignment/>
    </xf>
    <xf numFmtId="164" fontId="37" fillId="0" borderId="10" xfId="0" applyFont="1" applyBorder="1" applyAlignment="1">
      <alignment horizontal="center"/>
    </xf>
    <xf numFmtId="164" fontId="37" fillId="0" borderId="10" xfId="0" applyFont="1" applyBorder="1" applyAlignment="1">
      <alignment wrapText="1"/>
    </xf>
    <xf numFmtId="166" fontId="37" fillId="0" borderId="10" xfId="0" applyNumberFormat="1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5" fontId="37" fillId="0" borderId="11" xfId="0" applyNumberFormat="1" applyFont="1" applyBorder="1" applyAlignment="1">
      <alignment horizontal="center"/>
    </xf>
    <xf numFmtId="164" fontId="37" fillId="2" borderId="10" xfId="0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horizontal="center" vertical="center"/>
    </xf>
    <xf numFmtId="168" fontId="39" fillId="2" borderId="10" xfId="0" applyNumberFormat="1" applyFont="1" applyFill="1" applyBorder="1" applyAlignment="1">
      <alignment horizontal="center"/>
    </xf>
    <xf numFmtId="168" fontId="39" fillId="2" borderId="10" xfId="0" applyNumberFormat="1" applyFont="1" applyFill="1" applyBorder="1" applyAlignment="1">
      <alignment horizontal="center" wrapText="1"/>
    </xf>
    <xf numFmtId="164" fontId="42" fillId="23" borderId="10" xfId="0" applyFont="1" applyFill="1" applyBorder="1" applyAlignment="1">
      <alignment horizontal="left" vertical="center"/>
    </xf>
    <xf numFmtId="164" fontId="42" fillId="23" borderId="10" xfId="0" applyFont="1" applyFill="1" applyBorder="1" applyAlignment="1">
      <alignment horizontal="center" vertical="center"/>
    </xf>
    <xf numFmtId="164" fontId="37" fillId="0" borderId="11" xfId="0" applyFont="1" applyBorder="1" applyAlignment="1">
      <alignment horizontal="center"/>
    </xf>
    <xf numFmtId="166" fontId="37" fillId="0" borderId="11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6" fontId="37" fillId="2" borderId="11" xfId="0" applyNumberFormat="1" applyFont="1" applyFill="1" applyBorder="1" applyAlignment="1">
      <alignment horizontal="center"/>
    </xf>
    <xf numFmtId="164" fontId="39" fillId="0" borderId="11" xfId="0" applyFont="1" applyBorder="1" applyAlignment="1">
      <alignment/>
    </xf>
    <xf numFmtId="164" fontId="37" fillId="0" borderId="10" xfId="0" applyFont="1" applyFill="1" applyBorder="1" applyAlignment="1">
      <alignment wrapText="1"/>
    </xf>
    <xf numFmtId="164" fontId="37" fillId="0" borderId="10" xfId="0" applyFont="1" applyFill="1" applyBorder="1" applyAlignment="1">
      <alignment horizontal="center"/>
    </xf>
    <xf numFmtId="165" fontId="37" fillId="0" borderId="10" xfId="0" applyNumberFormat="1" applyFont="1" applyFill="1" applyBorder="1" applyAlignment="1">
      <alignment horizontal="center"/>
    </xf>
    <xf numFmtId="164" fontId="0" fillId="0" borderId="10" xfId="0" applyFill="1" applyBorder="1" applyAlignment="1">
      <alignment/>
    </xf>
    <xf numFmtId="165" fontId="37" fillId="0" borderId="1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38" fillId="2" borderId="10" xfId="0" applyFont="1" applyFill="1" applyBorder="1" applyAlignment="1">
      <alignment wrapText="1"/>
    </xf>
    <xf numFmtId="164" fontId="37" fillId="0" borderId="10" xfId="116" applyFont="1" applyBorder="1" applyAlignment="1">
      <alignment wrapText="1"/>
      <protection/>
    </xf>
    <xf numFmtId="164" fontId="41" fillId="0" borderId="10" xfId="116" applyFont="1" applyFill="1" applyBorder="1" applyAlignment="1">
      <alignment horizontal="center" vertical="center"/>
      <protection/>
    </xf>
    <xf numFmtId="166" fontId="37" fillId="0" borderId="10" xfId="116" applyNumberFormat="1" applyFont="1" applyBorder="1" applyAlignment="1">
      <alignment horizontal="center"/>
      <protection/>
    </xf>
    <xf numFmtId="166" fontId="37" fillId="2" borderId="10" xfId="116" applyNumberFormat="1" applyFont="1" applyFill="1" applyBorder="1" applyAlignment="1">
      <alignment horizontal="center"/>
      <protection/>
    </xf>
    <xf numFmtId="164" fontId="37" fillId="2" borderId="10" xfId="116" applyFont="1" applyFill="1" applyBorder="1" applyAlignment="1">
      <alignment wrapText="1"/>
      <protection/>
    </xf>
    <xf numFmtId="164" fontId="41" fillId="2" borderId="10" xfId="116" applyFont="1" applyFill="1" applyBorder="1" applyAlignment="1">
      <alignment horizontal="center" vertical="center"/>
      <protection/>
    </xf>
    <xf numFmtId="164" fontId="37" fillId="0" borderId="10" xfId="116" applyFont="1" applyFill="1" applyBorder="1" applyAlignment="1">
      <alignment wrapText="1"/>
      <protection/>
    </xf>
    <xf numFmtId="164" fontId="41" fillId="0" borderId="10" xfId="20" applyFont="1" applyFill="1" applyBorder="1" applyAlignment="1">
      <alignment horizontal="center" vertical="center" wrapText="1"/>
      <protection/>
    </xf>
    <xf numFmtId="164" fontId="38" fillId="0" borderId="10" xfId="0" applyFont="1" applyFill="1" applyBorder="1" applyAlignment="1">
      <alignment horizontal="center"/>
    </xf>
    <xf numFmtId="164" fontId="38" fillId="2" borderId="10" xfId="0" applyFont="1" applyFill="1" applyBorder="1" applyAlignment="1">
      <alignment horizontal="center"/>
    </xf>
    <xf numFmtId="164" fontId="35" fillId="0" borderId="11" xfId="0" applyFont="1" applyBorder="1" applyAlignment="1">
      <alignment horizontal="center"/>
    </xf>
    <xf numFmtId="164" fontId="38" fillId="0" borderId="11" xfId="0" applyFont="1" applyBorder="1" applyAlignment="1">
      <alignment horizontal="center"/>
    </xf>
    <xf numFmtId="164" fontId="38" fillId="0" borderId="11" xfId="0" applyFont="1" applyBorder="1" applyAlignment="1">
      <alignment/>
    </xf>
    <xf numFmtId="164" fontId="38" fillId="2" borderId="11" xfId="0" applyFont="1" applyFill="1" applyBorder="1" applyAlignment="1">
      <alignment horizontal="center"/>
    </xf>
    <xf numFmtId="164" fontId="41" fillId="2" borderId="11" xfId="0" applyFont="1" applyFill="1" applyBorder="1" applyAlignment="1">
      <alignment horizontal="center"/>
    </xf>
    <xf numFmtId="164" fontId="38" fillId="0" borderId="11" xfId="0" applyFont="1" applyFill="1" applyBorder="1" applyAlignment="1">
      <alignment horizontal="center"/>
    </xf>
    <xf numFmtId="171" fontId="41" fillId="2" borderId="11" xfId="0" applyNumberFormat="1" applyFont="1" applyFill="1" applyBorder="1" applyAlignment="1">
      <alignment horizontal="center"/>
    </xf>
    <xf numFmtId="171" fontId="38" fillId="0" borderId="11" xfId="0" applyNumberFormat="1" applyFont="1" applyBorder="1" applyAlignment="1">
      <alignment horizontal="center"/>
    </xf>
    <xf numFmtId="172" fontId="36" fillId="2" borderId="11" xfId="0" applyNumberFormat="1" applyFont="1" applyFill="1" applyBorder="1" applyAlignment="1">
      <alignment horizontal="center"/>
    </xf>
    <xf numFmtId="172" fontId="35" fillId="0" borderId="11" xfId="0" applyNumberFormat="1" applyFont="1" applyBorder="1" applyAlignment="1">
      <alignment horizontal="center"/>
    </xf>
    <xf numFmtId="170" fontId="38" fillId="0" borderId="11" xfId="0" applyNumberFormat="1" applyFont="1" applyFill="1" applyBorder="1" applyAlignment="1">
      <alignment horizontal="center"/>
    </xf>
    <xf numFmtId="164" fontId="52" fillId="0" borderId="0" xfId="0" applyFont="1" applyAlignment="1">
      <alignment/>
    </xf>
    <xf numFmtId="164" fontId="52" fillId="0" borderId="0" xfId="0" applyFont="1" applyAlignment="1">
      <alignment horizontal="center"/>
    </xf>
    <xf numFmtId="164" fontId="52" fillId="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38" fillId="0" borderId="0" xfId="0" applyFont="1" applyFill="1" applyAlignment="1">
      <alignment horizontal="center"/>
    </xf>
    <xf numFmtId="166" fontId="38" fillId="2" borderId="11" xfId="0" applyNumberFormat="1" applyFont="1" applyFill="1" applyBorder="1" applyAlignment="1">
      <alignment horizontal="center"/>
    </xf>
    <xf numFmtId="164" fontId="38" fillId="0" borderId="11" xfId="0" applyFont="1" applyBorder="1" applyAlignment="1">
      <alignment horizontal="left"/>
    </xf>
    <xf numFmtId="164" fontId="38" fillId="0" borderId="11" xfId="0" applyFont="1" applyBorder="1" applyAlignment="1">
      <alignment wrapText="1"/>
    </xf>
    <xf numFmtId="164" fontId="38" fillId="2" borderId="11" xfId="0" applyFont="1" applyFill="1" applyBorder="1" applyAlignment="1">
      <alignment/>
    </xf>
  </cellXfs>
  <cellStyles count="1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3;&#10;JournalTemplate=C:\COMFO\CTALK\JOURSTD.TPL&#13;&#10;LbStateAddress=3 3 0 251 1 89 2 311&#13;&#10;LbStateJou" xfId="20"/>
    <cellStyle name="&#13;&#10;JournalTemplate=C:\COMFO\CTALK\JOURSTD.TPL&#13;&#10;LbStateAddress=3 3 0 251 1 89 2 311&#13;&#10;LbStateJou 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20% — акцент1" xfId="28"/>
    <cellStyle name="20% — акцент2" xfId="29"/>
    <cellStyle name="20% — акцент3" xfId="30"/>
    <cellStyle name="20% — акцент4" xfId="31"/>
    <cellStyle name="20% — акцент5" xfId="32"/>
    <cellStyle name="20% — акцент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40% — акцент1" xfId="40"/>
    <cellStyle name="40% — акцент2" xfId="41"/>
    <cellStyle name="40% — акцент3" xfId="42"/>
    <cellStyle name="40% — акцент4" xfId="43"/>
    <cellStyle name="40% — акцент5" xfId="44"/>
    <cellStyle name="40% — акцент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60% — акцент1" xfId="52"/>
    <cellStyle name="60% — акцент2" xfId="53"/>
    <cellStyle name="60% — акцент3" xfId="54"/>
    <cellStyle name="60% — акцент4" xfId="55"/>
    <cellStyle name="60% — акцент5" xfId="56"/>
    <cellStyle name="60% — акцент6" xfId="57"/>
    <cellStyle name="Accent" xfId="58"/>
    <cellStyle name="Accent 1" xfId="59"/>
    <cellStyle name="Accent 1 1" xfId="60"/>
    <cellStyle name="Accent 2" xfId="61"/>
    <cellStyle name="Accent 2 1" xfId="62"/>
    <cellStyle name="Accent 3" xfId="63"/>
    <cellStyle name="Accent 3 1" xfId="64"/>
    <cellStyle name="Accent 4" xfId="65"/>
    <cellStyle name="Bad" xfId="66"/>
    <cellStyle name="Bad 1" xfId="67"/>
    <cellStyle name="Bad_Лист1" xfId="68"/>
    <cellStyle name="Error" xfId="69"/>
    <cellStyle name="Error 1" xfId="70"/>
    <cellStyle name="Error_Лист1" xfId="71"/>
    <cellStyle name="Footnote" xfId="72"/>
    <cellStyle name="Footnote 1" xfId="73"/>
    <cellStyle name="Good" xfId="74"/>
    <cellStyle name="Good 1" xfId="75"/>
    <cellStyle name="Heading" xfId="76"/>
    <cellStyle name="Heading 1" xfId="77"/>
    <cellStyle name="Heading 1 1" xfId="78"/>
    <cellStyle name="Heading 2" xfId="79"/>
    <cellStyle name="Heading 2 1" xfId="80"/>
    <cellStyle name="Heading 3" xfId="81"/>
    <cellStyle name="Iau?iue" xfId="82"/>
    <cellStyle name="Iau?iue_dodatok" xfId="83"/>
    <cellStyle name="Neutral" xfId="84"/>
    <cellStyle name="Neutral 1" xfId="85"/>
    <cellStyle name="Note" xfId="86"/>
    <cellStyle name="Note 1" xfId="87"/>
    <cellStyle name="Status" xfId="88"/>
    <cellStyle name="Status 1" xfId="89"/>
    <cellStyle name="TableStyleLight1" xfId="90"/>
    <cellStyle name="Text" xfId="91"/>
    <cellStyle name="Text 1" xfId="92"/>
    <cellStyle name="Warning" xfId="93"/>
    <cellStyle name="Warning 1" xfId="94"/>
    <cellStyle name="Warning_Лист1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 2" xfId="113"/>
    <cellStyle name="Обычный_nkre1" xfId="114"/>
    <cellStyle name="Обычный_Zakupki" xfId="115"/>
    <cellStyle name="Обычный_Лист1" xfId="116"/>
    <cellStyle name="Обычный_новий шаблон ф.132" xfId="117"/>
    <cellStyle name="Плохой" xfId="118"/>
    <cellStyle name="Пояснение" xfId="119"/>
    <cellStyle name="Примечание" xfId="120"/>
    <cellStyle name="Связанная ячейка" xfId="121"/>
    <cellStyle name="Текст предупреждения" xfId="122"/>
    <cellStyle name="Хороший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454"/>
  <sheetViews>
    <sheetView tabSelected="1" view="pageBreakPreview" zoomScale="120" zoomScaleSheetLayoutView="120" workbookViewId="0" topLeftCell="A1">
      <pane ySplit="6" topLeftCell="A7" activePane="bottomLeft" state="frozen"/>
      <selection pane="topLeft" activeCell="A1" sqref="A1"/>
      <selection pane="bottomLeft" activeCell="B14" sqref="B14"/>
    </sheetView>
  </sheetViews>
  <sheetFormatPr defaultColWidth="9.140625" defaultRowHeight="15" customHeight="1"/>
  <cols>
    <col min="1" max="1" width="6.00390625" style="1" customWidth="1"/>
    <col min="2" max="2" width="69.7109375" style="0" customWidth="1"/>
    <col min="3" max="3" width="10.421875" style="1" customWidth="1"/>
    <col min="4" max="11" width="0" style="1" hidden="1" customWidth="1"/>
    <col min="12" max="16" width="0" style="0" hidden="1" customWidth="1"/>
    <col min="17" max="17" width="11.7109375" style="0" customWidth="1"/>
    <col min="18" max="18" width="12.421875" style="2" customWidth="1"/>
    <col min="19" max="19" width="12.28125" style="3" customWidth="1"/>
    <col min="20" max="20" width="11.57421875" style="0" customWidth="1"/>
    <col min="21" max="21" width="11.57421875" style="4" customWidth="1"/>
  </cols>
  <sheetData>
    <row r="1" ht="12.75" customHeight="1"/>
    <row r="2" spans="1:217" s="9" customFormat="1" ht="12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8" t="s">
        <v>1</v>
      </c>
      <c r="U2" s="8" t="s">
        <v>2</v>
      </c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</row>
    <row r="3" spans="1:217" s="9" customFormat="1" ht="12.75" customHeight="1">
      <c r="A3" s="11" t="s">
        <v>3</v>
      </c>
      <c r="B3" s="12" t="s">
        <v>4</v>
      </c>
      <c r="C3" s="11" t="s">
        <v>5</v>
      </c>
      <c r="D3" s="11" t="s">
        <v>6</v>
      </c>
      <c r="E3" s="11"/>
      <c r="F3" s="11"/>
      <c r="G3" s="11"/>
      <c r="H3" s="11"/>
      <c r="I3" s="11"/>
      <c r="J3" s="11"/>
      <c r="K3" s="11"/>
      <c r="L3" s="13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4" t="s">
        <v>12</v>
      </c>
      <c r="R3" s="14"/>
      <c r="S3" s="14"/>
      <c r="T3" s="8"/>
      <c r="U3" s="8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</row>
    <row r="4" spans="1:217" s="9" customFormat="1" ht="12.75" customHeight="1">
      <c r="A4" s="11"/>
      <c r="B4" s="12"/>
      <c r="C4" s="11"/>
      <c r="D4" s="11" t="s">
        <v>13</v>
      </c>
      <c r="E4" s="11"/>
      <c r="F4" s="11" t="s">
        <v>14</v>
      </c>
      <c r="G4" s="11"/>
      <c r="H4" s="11" t="s">
        <v>15</v>
      </c>
      <c r="I4" s="11"/>
      <c r="J4" s="11" t="s">
        <v>16</v>
      </c>
      <c r="K4" s="11"/>
      <c r="L4" s="13"/>
      <c r="M4" s="11"/>
      <c r="N4" s="11"/>
      <c r="O4" s="11"/>
      <c r="P4" s="11"/>
      <c r="Q4" s="15" t="s">
        <v>17</v>
      </c>
      <c r="R4" s="16" t="s">
        <v>18</v>
      </c>
      <c r="S4" s="17" t="s">
        <v>19</v>
      </c>
      <c r="T4" s="8"/>
      <c r="U4" s="8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</row>
    <row r="5" spans="1:217" s="9" customFormat="1" ht="54.75" customHeight="1">
      <c r="A5" s="11"/>
      <c r="B5" s="12"/>
      <c r="C5" s="11"/>
      <c r="D5" s="11" t="s">
        <v>18</v>
      </c>
      <c r="E5" s="11" t="s">
        <v>20</v>
      </c>
      <c r="F5" s="11" t="s">
        <v>18</v>
      </c>
      <c r="G5" s="11" t="s">
        <v>20</v>
      </c>
      <c r="H5" s="11" t="s">
        <v>18</v>
      </c>
      <c r="I5" s="11" t="s">
        <v>20</v>
      </c>
      <c r="J5" s="11" t="s">
        <v>18</v>
      </c>
      <c r="K5" s="11" t="s">
        <v>20</v>
      </c>
      <c r="L5" s="13"/>
      <c r="M5" s="11"/>
      <c r="N5" s="11"/>
      <c r="O5" s="11"/>
      <c r="P5" s="11"/>
      <c r="Q5" s="15"/>
      <c r="R5" s="16"/>
      <c r="S5" s="17"/>
      <c r="T5" s="8"/>
      <c r="U5" s="8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</row>
    <row r="6" spans="1:217" s="23" customFormat="1" ht="12.75" customHeight="1">
      <c r="A6" s="18">
        <v>1</v>
      </c>
      <c r="B6" s="18">
        <v>2</v>
      </c>
      <c r="C6" s="18">
        <v>3</v>
      </c>
      <c r="D6" s="18">
        <v>7</v>
      </c>
      <c r="E6" s="18">
        <v>8</v>
      </c>
      <c r="F6" s="18">
        <v>9</v>
      </c>
      <c r="G6" s="18">
        <v>10</v>
      </c>
      <c r="H6" s="18">
        <v>11</v>
      </c>
      <c r="I6" s="18">
        <v>12</v>
      </c>
      <c r="J6" s="18">
        <v>13</v>
      </c>
      <c r="K6" s="18">
        <v>14</v>
      </c>
      <c r="L6" s="18">
        <v>15</v>
      </c>
      <c r="M6" s="18">
        <v>16</v>
      </c>
      <c r="N6" s="18">
        <v>17</v>
      </c>
      <c r="O6" s="18">
        <v>18</v>
      </c>
      <c r="P6" s="18">
        <v>19</v>
      </c>
      <c r="Q6" s="18"/>
      <c r="R6" s="19"/>
      <c r="S6" s="20"/>
      <c r="T6" s="21"/>
      <c r="U6" s="22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</row>
    <row r="7" spans="1:21" s="10" customFormat="1" ht="12.75" customHeight="1">
      <c r="A7" s="25" t="s">
        <v>21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7"/>
      <c r="M7" s="27"/>
      <c r="N7" s="27"/>
      <c r="O7" s="27"/>
      <c r="P7" s="27"/>
      <c r="Q7" s="27"/>
      <c r="R7" s="28"/>
      <c r="S7" s="29"/>
      <c r="T7" s="30"/>
      <c r="U7" s="31"/>
    </row>
    <row r="8" spans="1:21" s="39" customFormat="1" ht="12.75" customHeight="1">
      <c r="A8" s="32">
        <v>1</v>
      </c>
      <c r="B8" s="33" t="s">
        <v>22</v>
      </c>
      <c r="C8" s="32"/>
      <c r="D8" s="32"/>
      <c r="E8" s="34" t="e">
        <f>E9</f>
        <v>#REF!</v>
      </c>
      <c r="F8" s="32"/>
      <c r="G8" s="34" t="e">
        <f>G9</f>
        <v>#REF!</v>
      </c>
      <c r="H8" s="32"/>
      <c r="I8" s="34" t="e">
        <f>I9</f>
        <v>#REF!</v>
      </c>
      <c r="J8" s="32"/>
      <c r="K8" s="34" t="e">
        <f>K9</f>
        <v>#REF!</v>
      </c>
      <c r="L8" s="35"/>
      <c r="M8" s="35"/>
      <c r="N8" s="35"/>
      <c r="O8" s="35"/>
      <c r="P8" s="35"/>
      <c r="Q8" s="32"/>
      <c r="R8" s="32">
        <f>R9</f>
        <v>1.1817</v>
      </c>
      <c r="S8" s="36">
        <f>S9</f>
        <v>10854.692</v>
      </c>
      <c r="T8" s="37"/>
      <c r="U8" s="38"/>
    </row>
    <row r="9" spans="1:21" s="2" customFormat="1" ht="12.75" customHeight="1">
      <c r="A9" s="40" t="s">
        <v>23</v>
      </c>
      <c r="B9" s="41" t="s">
        <v>24</v>
      </c>
      <c r="C9" s="40" t="s">
        <v>25</v>
      </c>
      <c r="D9" s="40"/>
      <c r="E9" s="40" t="e">
        <f>#REF!/4</f>
        <v>#REF!</v>
      </c>
      <c r="F9" s="40"/>
      <c r="G9" s="40" t="e">
        <f>#REF!/4</f>
        <v>#REF!</v>
      </c>
      <c r="H9" s="40"/>
      <c r="I9" s="40" t="e">
        <f>#REF!/4</f>
        <v>#REF!</v>
      </c>
      <c r="J9" s="42" t="e">
        <f>#REF!</f>
        <v>#REF!</v>
      </c>
      <c r="K9" s="40" t="e">
        <f>#REF!/4</f>
        <v>#REF!</v>
      </c>
      <c r="L9" s="43"/>
      <c r="M9" s="43"/>
      <c r="N9" s="43"/>
      <c r="O9" s="43"/>
      <c r="P9" s="43"/>
      <c r="Q9" s="44">
        <f>S9/R9</f>
        <v>9185.657950410425</v>
      </c>
      <c r="R9" s="42">
        <v>1.1817</v>
      </c>
      <c r="S9" s="45">
        <v>10854.692</v>
      </c>
      <c r="T9" s="46"/>
      <c r="U9" s="47">
        <v>0</v>
      </c>
    </row>
    <row r="10" spans="1:21" s="39" customFormat="1" ht="12.75" customHeight="1">
      <c r="A10" s="32">
        <v>2</v>
      </c>
      <c r="B10" s="33" t="s">
        <v>26</v>
      </c>
      <c r="C10" s="32"/>
      <c r="D10" s="32"/>
      <c r="E10" s="34">
        <f>SUM(E11:E21)</f>
        <v>0</v>
      </c>
      <c r="F10" s="32"/>
      <c r="G10" s="34" t="e">
        <f>SUM(G11:G21)</f>
        <v>#REF!</v>
      </c>
      <c r="H10" s="32"/>
      <c r="I10" s="34" t="e">
        <f>SUM(I11:I21)</f>
        <v>#REF!</v>
      </c>
      <c r="J10" s="32"/>
      <c r="K10" s="34" t="e">
        <f>SUM(K11:K21)</f>
        <v>#REF!</v>
      </c>
      <c r="L10" s="35"/>
      <c r="M10" s="35"/>
      <c r="N10" s="35"/>
      <c r="O10" s="35"/>
      <c r="P10" s="35"/>
      <c r="Q10" s="42"/>
      <c r="R10" s="48">
        <f>SUM(R11:R40)</f>
        <v>95.618</v>
      </c>
      <c r="S10" s="36">
        <f>SUM(S11:S40)</f>
        <v>81825.44987000001</v>
      </c>
      <c r="T10" s="37"/>
      <c r="U10" s="49"/>
    </row>
    <row r="11" spans="1:21" s="2" customFormat="1" ht="27" customHeight="1">
      <c r="A11" s="40" t="s">
        <v>27</v>
      </c>
      <c r="B11" s="41" t="s">
        <v>28</v>
      </c>
      <c r="C11" s="40" t="s">
        <v>25</v>
      </c>
      <c r="D11" s="40"/>
      <c r="E11" s="40"/>
      <c r="F11" s="42" t="e">
        <f>#REF!</f>
        <v>#REF!</v>
      </c>
      <c r="G11" s="50" t="e">
        <f>#REF!</f>
        <v>#REF!</v>
      </c>
      <c r="H11" s="40"/>
      <c r="I11" s="40"/>
      <c r="J11" s="40"/>
      <c r="K11" s="40"/>
      <c r="L11" s="43"/>
      <c r="M11" s="43"/>
      <c r="N11" s="43"/>
      <c r="O11" s="43"/>
      <c r="P11" s="43"/>
      <c r="Q11" s="44">
        <f>S11/R11</f>
        <v>503.71289592760183</v>
      </c>
      <c r="R11" s="42">
        <v>4.42</v>
      </c>
      <c r="S11" s="45">
        <v>2226.411</v>
      </c>
      <c r="T11" s="51">
        <v>0.00335</v>
      </c>
      <c r="U11" s="51">
        <v>2E-05</v>
      </c>
    </row>
    <row r="12" spans="1:21" s="2" customFormat="1" ht="27" customHeight="1">
      <c r="A12" s="40" t="s">
        <v>29</v>
      </c>
      <c r="B12" s="41" t="s">
        <v>30</v>
      </c>
      <c r="C12" s="40" t="s">
        <v>25</v>
      </c>
      <c r="D12" s="40"/>
      <c r="E12" s="40"/>
      <c r="F12" s="42" t="e">
        <f>#REF!</f>
        <v>#REF!</v>
      </c>
      <c r="G12" s="50" t="e">
        <f>#REF!</f>
        <v>#REF!</v>
      </c>
      <c r="H12" s="40"/>
      <c r="I12" s="40"/>
      <c r="J12" s="40"/>
      <c r="K12" s="40"/>
      <c r="L12" s="43"/>
      <c r="M12" s="43"/>
      <c r="N12" s="43"/>
      <c r="O12" s="43"/>
      <c r="P12" s="43"/>
      <c r="Q12" s="44">
        <f>S12/R12</f>
        <v>567.8827457795433</v>
      </c>
      <c r="R12" s="42">
        <v>4.028</v>
      </c>
      <c r="S12" s="45">
        <v>2287.4317</v>
      </c>
      <c r="T12" s="51">
        <v>0.0078000000000000005</v>
      </c>
      <c r="U12" s="51">
        <v>0.0003</v>
      </c>
    </row>
    <row r="13" spans="1:21" s="2" customFormat="1" ht="27" customHeight="1">
      <c r="A13" s="40" t="s">
        <v>31</v>
      </c>
      <c r="B13" s="41" t="s">
        <v>32</v>
      </c>
      <c r="C13" s="40" t="s">
        <v>25</v>
      </c>
      <c r="D13" s="40"/>
      <c r="E13" s="40"/>
      <c r="F13" s="42" t="e">
        <f>#REF!</f>
        <v>#REF!</v>
      </c>
      <c r="G13" s="50" t="e">
        <f>#REF!</f>
        <v>#REF!</v>
      </c>
      <c r="H13" s="40"/>
      <c r="I13" s="40"/>
      <c r="J13" s="40"/>
      <c r="K13" s="40"/>
      <c r="L13" s="43"/>
      <c r="M13" s="43"/>
      <c r="N13" s="43"/>
      <c r="O13" s="43"/>
      <c r="P13" s="43"/>
      <c r="Q13" s="44">
        <f>S13/R13</f>
        <v>376.0510601998538</v>
      </c>
      <c r="R13" s="42">
        <v>8.206</v>
      </c>
      <c r="S13" s="45">
        <v>3085.875</v>
      </c>
      <c r="T13" s="51">
        <v>0.0035</v>
      </c>
      <c r="U13" s="51">
        <v>2E-05</v>
      </c>
    </row>
    <row r="14" spans="1:21" s="2" customFormat="1" ht="27" customHeight="1">
      <c r="A14" s="40" t="s">
        <v>33</v>
      </c>
      <c r="B14" s="41" t="s">
        <v>34</v>
      </c>
      <c r="C14" s="40" t="s">
        <v>25</v>
      </c>
      <c r="D14" s="40"/>
      <c r="E14" s="40"/>
      <c r="F14" s="42" t="e">
        <f>#REF!</f>
        <v>#REF!</v>
      </c>
      <c r="G14" s="50" t="e">
        <f>#REF!</f>
        <v>#REF!</v>
      </c>
      <c r="H14" s="40"/>
      <c r="I14" s="40"/>
      <c r="J14" s="40"/>
      <c r="K14" s="40"/>
      <c r="L14" s="43"/>
      <c r="M14" s="43"/>
      <c r="N14" s="43"/>
      <c r="O14" s="43"/>
      <c r="P14" s="43"/>
      <c r="Q14" s="44">
        <f>S14/R14</f>
        <v>747.1283430656933</v>
      </c>
      <c r="R14" s="42">
        <v>1.37</v>
      </c>
      <c r="S14" s="52">
        <v>1023.56583</v>
      </c>
      <c r="T14" s="51">
        <v>0.0015</v>
      </c>
      <c r="U14" s="51">
        <v>9E-05</v>
      </c>
    </row>
    <row r="15" spans="1:21" s="2" customFormat="1" ht="27" customHeight="1">
      <c r="A15" s="40" t="s">
        <v>35</v>
      </c>
      <c r="B15" s="41" t="s">
        <v>36</v>
      </c>
      <c r="C15" s="40" t="s">
        <v>25</v>
      </c>
      <c r="D15" s="40"/>
      <c r="E15" s="40"/>
      <c r="F15" s="40"/>
      <c r="G15" s="40"/>
      <c r="H15" s="42" t="e">
        <f>#REF!</f>
        <v>#REF!</v>
      </c>
      <c r="I15" s="50" t="e">
        <f>#REF!</f>
        <v>#REF!</v>
      </c>
      <c r="J15" s="40"/>
      <c r="K15" s="40"/>
      <c r="L15" s="43"/>
      <c r="M15" s="43"/>
      <c r="N15" s="43"/>
      <c r="O15" s="43"/>
      <c r="P15" s="43"/>
      <c r="Q15" s="44">
        <f>S15/R15</f>
        <v>353.2625153583618</v>
      </c>
      <c r="R15" s="42">
        <v>2.93</v>
      </c>
      <c r="S15" s="45">
        <v>1035.05917</v>
      </c>
      <c r="T15" s="51">
        <v>0.00032</v>
      </c>
      <c r="U15" s="51">
        <v>1E-05</v>
      </c>
    </row>
    <row r="16" spans="1:21" s="2" customFormat="1" ht="27" customHeight="1">
      <c r="A16" s="40" t="s">
        <v>37</v>
      </c>
      <c r="B16" s="41" t="s">
        <v>38</v>
      </c>
      <c r="C16" s="40" t="s">
        <v>25</v>
      </c>
      <c r="D16" s="40"/>
      <c r="E16" s="40"/>
      <c r="F16" s="40"/>
      <c r="G16" s="40"/>
      <c r="H16" s="42" t="e">
        <f>#REF!</f>
        <v>#REF!</v>
      </c>
      <c r="I16" s="50" t="e">
        <f>#REF!</f>
        <v>#REF!</v>
      </c>
      <c r="J16" s="40"/>
      <c r="K16" s="40"/>
      <c r="L16" s="43"/>
      <c r="M16" s="43"/>
      <c r="N16" s="43"/>
      <c r="O16" s="43"/>
      <c r="P16" s="43"/>
      <c r="Q16" s="44">
        <f>S16/R16</f>
        <v>694.3878173076922</v>
      </c>
      <c r="R16" s="42">
        <v>1.04</v>
      </c>
      <c r="S16" s="45">
        <v>722.16333</v>
      </c>
      <c r="T16" s="51">
        <v>0.00097</v>
      </c>
      <c r="U16" s="51">
        <v>0.0003</v>
      </c>
    </row>
    <row r="17" spans="1:21" s="2" customFormat="1" ht="12.75" customHeight="1">
      <c r="A17" s="40" t="s">
        <v>39</v>
      </c>
      <c r="B17" s="41" t="s">
        <v>40</v>
      </c>
      <c r="C17" s="40" t="s">
        <v>25</v>
      </c>
      <c r="D17" s="40"/>
      <c r="E17" s="40"/>
      <c r="F17" s="40"/>
      <c r="G17" s="40"/>
      <c r="H17" s="42" t="e">
        <f>#REF!</f>
        <v>#REF!</v>
      </c>
      <c r="I17" s="50" t="e">
        <f>#REF!</f>
        <v>#REF!</v>
      </c>
      <c r="J17" s="40"/>
      <c r="K17" s="40"/>
      <c r="L17" s="43"/>
      <c r="M17" s="43"/>
      <c r="N17" s="43"/>
      <c r="O17" s="43"/>
      <c r="P17" s="43"/>
      <c r="Q17" s="44">
        <f>S17/R17</f>
        <v>1260.6924929577465</v>
      </c>
      <c r="R17" s="42">
        <v>0.71</v>
      </c>
      <c r="S17" s="45">
        <v>895.09167</v>
      </c>
      <c r="T17" s="51">
        <v>0.0014900000000000002</v>
      </c>
      <c r="U17" s="51">
        <v>0.0002</v>
      </c>
    </row>
    <row r="18" spans="1:21" s="2" customFormat="1" ht="27" customHeight="1">
      <c r="A18" s="40" t="s">
        <v>41</v>
      </c>
      <c r="B18" s="41" t="s">
        <v>42</v>
      </c>
      <c r="C18" s="40" t="s">
        <v>25</v>
      </c>
      <c r="D18" s="40"/>
      <c r="E18" s="40"/>
      <c r="F18" s="40"/>
      <c r="G18" s="40"/>
      <c r="H18" s="42" t="e">
        <f>#REF!</f>
        <v>#REF!</v>
      </c>
      <c r="I18" s="50" t="e">
        <f>#REF!</f>
        <v>#REF!</v>
      </c>
      <c r="J18" s="40"/>
      <c r="K18" s="40"/>
      <c r="L18" s="43"/>
      <c r="M18" s="43"/>
      <c r="N18" s="43"/>
      <c r="O18" s="43"/>
      <c r="P18" s="43"/>
      <c r="Q18" s="44">
        <f>S18/R18</f>
        <v>1852.9259259259259</v>
      </c>
      <c r="R18" s="42">
        <v>0.54</v>
      </c>
      <c r="S18" s="45">
        <v>1000.58</v>
      </c>
      <c r="T18" s="51">
        <v>0.006200000000000001</v>
      </c>
      <c r="U18" s="51">
        <v>0.0021</v>
      </c>
    </row>
    <row r="19" spans="1:21" s="2" customFormat="1" ht="27" customHeight="1">
      <c r="A19" s="40" t="s">
        <v>43</v>
      </c>
      <c r="B19" s="41" t="s">
        <v>44</v>
      </c>
      <c r="C19" s="40" t="s">
        <v>25</v>
      </c>
      <c r="D19" s="40"/>
      <c r="E19" s="40"/>
      <c r="F19" s="40"/>
      <c r="G19" s="40"/>
      <c r="H19" s="40"/>
      <c r="I19" s="40"/>
      <c r="J19" s="42" t="e">
        <f>#REF!</f>
        <v>#REF!</v>
      </c>
      <c r="K19" s="50" t="e">
        <f>#REF!</f>
        <v>#REF!</v>
      </c>
      <c r="L19" s="43"/>
      <c r="M19" s="43"/>
      <c r="N19" s="43"/>
      <c r="O19" s="43"/>
      <c r="P19" s="43"/>
      <c r="Q19" s="44">
        <f>S19/R19</f>
        <v>1316.0399129172713</v>
      </c>
      <c r="R19" s="42">
        <v>1.3780000000000001</v>
      </c>
      <c r="S19" s="45">
        <v>1813.503</v>
      </c>
      <c r="T19" s="51">
        <v>0.0004</v>
      </c>
      <c r="U19" s="51">
        <v>1E-05</v>
      </c>
    </row>
    <row r="20" spans="1:21" s="2" customFormat="1" ht="27" customHeight="1">
      <c r="A20" s="40" t="s">
        <v>45</v>
      </c>
      <c r="B20" s="41" t="s">
        <v>46</v>
      </c>
      <c r="C20" s="40" t="s">
        <v>25</v>
      </c>
      <c r="D20" s="40"/>
      <c r="E20" s="40"/>
      <c r="F20" s="40"/>
      <c r="G20" s="40"/>
      <c r="H20" s="40"/>
      <c r="I20" s="40"/>
      <c r="J20" s="42" t="e">
        <f>#REF!</f>
        <v>#REF!</v>
      </c>
      <c r="K20" s="50" t="e">
        <f>#REF!</f>
        <v>#REF!</v>
      </c>
      <c r="L20" s="43"/>
      <c r="M20" s="43"/>
      <c r="N20" s="43"/>
      <c r="O20" s="43"/>
      <c r="P20" s="43"/>
      <c r="Q20" s="42">
        <v>1107</v>
      </c>
      <c r="R20" s="42">
        <v>0.75</v>
      </c>
      <c r="S20" s="53">
        <f>R20*Q20</f>
        <v>830.25</v>
      </c>
      <c r="T20" s="51">
        <v>0.002</v>
      </c>
      <c r="U20" s="51">
        <v>0.0012</v>
      </c>
    </row>
    <row r="21" spans="1:21" s="2" customFormat="1" ht="15" customHeight="1">
      <c r="A21" s="40" t="s">
        <v>47</v>
      </c>
      <c r="B21" s="41" t="s">
        <v>48</v>
      </c>
      <c r="C21" s="40" t="s">
        <v>25</v>
      </c>
      <c r="D21" s="40"/>
      <c r="E21" s="40"/>
      <c r="F21" s="40"/>
      <c r="G21" s="40"/>
      <c r="H21" s="40"/>
      <c r="I21" s="40"/>
      <c r="J21" s="42" t="e">
        <f>#REF!</f>
        <v>#REF!</v>
      </c>
      <c r="K21" s="50" t="e">
        <f>#REF!</f>
        <v>#REF!</v>
      </c>
      <c r="L21" s="43"/>
      <c r="M21" s="43"/>
      <c r="N21" s="43"/>
      <c r="O21" s="43"/>
      <c r="P21" s="43"/>
      <c r="Q21" s="44">
        <f>S21/R21</f>
        <v>680.7274188129899</v>
      </c>
      <c r="R21" s="42">
        <v>1.786</v>
      </c>
      <c r="S21" s="45">
        <v>1215.77917</v>
      </c>
      <c r="T21" s="51">
        <v>0.005280000000000001</v>
      </c>
      <c r="U21" s="51">
        <v>0.0001</v>
      </c>
    </row>
    <row r="22" spans="1:21" s="2" customFormat="1" ht="12.75" customHeight="1">
      <c r="A22" s="40" t="s">
        <v>49</v>
      </c>
      <c r="B22" s="41" t="s">
        <v>50</v>
      </c>
      <c r="C22" s="40" t="s">
        <v>25</v>
      </c>
      <c r="D22" s="40"/>
      <c r="E22" s="40"/>
      <c r="F22" s="40"/>
      <c r="G22" s="40"/>
      <c r="H22" s="40"/>
      <c r="I22" s="40"/>
      <c r="J22" s="42"/>
      <c r="K22" s="50"/>
      <c r="L22" s="43"/>
      <c r="M22" s="43"/>
      <c r="N22" s="43"/>
      <c r="O22" s="43"/>
      <c r="P22" s="43"/>
      <c r="Q22" s="42">
        <v>915</v>
      </c>
      <c r="R22" s="42">
        <v>1.65</v>
      </c>
      <c r="S22" s="53">
        <f>R22*Q22</f>
        <v>1509.75</v>
      </c>
      <c r="T22" s="51">
        <v>0.0015400000000000001</v>
      </c>
      <c r="U22" s="51">
        <v>0.0008900000000000001</v>
      </c>
    </row>
    <row r="23" spans="1:21" s="2" customFormat="1" ht="12.75" customHeight="1">
      <c r="A23" s="40" t="s">
        <v>51</v>
      </c>
      <c r="B23" s="41" t="s">
        <v>52</v>
      </c>
      <c r="C23" s="40" t="s">
        <v>25</v>
      </c>
      <c r="D23" s="40"/>
      <c r="E23" s="40"/>
      <c r="F23" s="40"/>
      <c r="G23" s="40"/>
      <c r="H23" s="40"/>
      <c r="I23" s="40"/>
      <c r="J23" s="42"/>
      <c r="K23" s="50"/>
      <c r="L23" s="43"/>
      <c r="M23" s="43"/>
      <c r="N23" s="43"/>
      <c r="O23" s="43"/>
      <c r="P23" s="43"/>
      <c r="Q23" s="42">
        <v>935</v>
      </c>
      <c r="R23" s="42">
        <v>6.1</v>
      </c>
      <c r="S23" s="53">
        <f>R23*Q23</f>
        <v>5703.5</v>
      </c>
      <c r="T23" s="51">
        <v>0.00734</v>
      </c>
      <c r="U23" s="51">
        <v>0.00534</v>
      </c>
    </row>
    <row r="24" spans="1:21" s="2" customFormat="1" ht="12.75" customHeight="1">
      <c r="A24" s="40" t="s">
        <v>53</v>
      </c>
      <c r="B24" s="41" t="s">
        <v>54</v>
      </c>
      <c r="C24" s="40" t="s">
        <v>25</v>
      </c>
      <c r="D24" s="40"/>
      <c r="E24" s="40"/>
      <c r="F24" s="40"/>
      <c r="G24" s="40"/>
      <c r="H24" s="40"/>
      <c r="I24" s="40"/>
      <c r="J24" s="42"/>
      <c r="K24" s="50"/>
      <c r="L24" s="43"/>
      <c r="M24" s="43"/>
      <c r="N24" s="43"/>
      <c r="O24" s="43"/>
      <c r="P24" s="43"/>
      <c r="Q24" s="42">
        <v>943</v>
      </c>
      <c r="R24" s="42">
        <v>4.7</v>
      </c>
      <c r="S24" s="53">
        <f>R24*Q24</f>
        <v>4432.1</v>
      </c>
      <c r="T24" s="51">
        <v>0.00289</v>
      </c>
      <c r="U24" s="51">
        <v>0.00223</v>
      </c>
    </row>
    <row r="25" spans="1:21" s="2" customFormat="1" ht="12.75" customHeight="1">
      <c r="A25" s="40" t="s">
        <v>55</v>
      </c>
      <c r="B25" s="41" t="s">
        <v>56</v>
      </c>
      <c r="C25" s="40" t="s">
        <v>25</v>
      </c>
      <c r="D25" s="40"/>
      <c r="E25" s="40"/>
      <c r="F25" s="40"/>
      <c r="G25" s="40"/>
      <c r="H25" s="40"/>
      <c r="I25" s="40"/>
      <c r="J25" s="42"/>
      <c r="K25" s="50"/>
      <c r="L25" s="43"/>
      <c r="M25" s="43"/>
      <c r="N25" s="43"/>
      <c r="O25" s="43"/>
      <c r="P25" s="43"/>
      <c r="Q25" s="42">
        <v>926</v>
      </c>
      <c r="R25" s="42">
        <v>4.04</v>
      </c>
      <c r="S25" s="53">
        <f>R25*Q25</f>
        <v>3741.04</v>
      </c>
      <c r="T25" s="51">
        <v>0.0037700000000000003</v>
      </c>
      <c r="U25" s="51">
        <v>0.00289</v>
      </c>
    </row>
    <row r="26" spans="1:21" s="2" customFormat="1" ht="12.75" customHeight="1">
      <c r="A26" s="40" t="s">
        <v>57</v>
      </c>
      <c r="B26" s="41" t="s">
        <v>58</v>
      </c>
      <c r="C26" s="40" t="s">
        <v>25</v>
      </c>
      <c r="D26" s="40"/>
      <c r="E26" s="40"/>
      <c r="F26" s="40"/>
      <c r="G26" s="40"/>
      <c r="H26" s="40"/>
      <c r="I26" s="40"/>
      <c r="J26" s="42"/>
      <c r="K26" s="50"/>
      <c r="L26" s="43"/>
      <c r="M26" s="43"/>
      <c r="N26" s="43"/>
      <c r="O26" s="43"/>
      <c r="P26" s="43"/>
      <c r="Q26" s="42">
        <v>910</v>
      </c>
      <c r="R26" s="42">
        <v>3.82</v>
      </c>
      <c r="S26" s="53">
        <f>R26*Q26</f>
        <v>3476.2</v>
      </c>
      <c r="T26" s="51">
        <v>0.00774</v>
      </c>
      <c r="U26" s="51">
        <v>0.00623</v>
      </c>
    </row>
    <row r="27" spans="1:21" s="2" customFormat="1" ht="12.75" customHeight="1">
      <c r="A27" s="40" t="s">
        <v>59</v>
      </c>
      <c r="B27" s="41" t="s">
        <v>60</v>
      </c>
      <c r="C27" s="40" t="s">
        <v>25</v>
      </c>
      <c r="D27" s="40"/>
      <c r="E27" s="40"/>
      <c r="F27" s="40"/>
      <c r="G27" s="40"/>
      <c r="H27" s="40"/>
      <c r="I27" s="40"/>
      <c r="J27" s="42"/>
      <c r="K27" s="50"/>
      <c r="L27" s="43"/>
      <c r="M27" s="43"/>
      <c r="N27" s="43"/>
      <c r="O27" s="43"/>
      <c r="P27" s="43"/>
      <c r="Q27" s="42">
        <v>895</v>
      </c>
      <c r="R27" s="42">
        <v>1.66</v>
      </c>
      <c r="S27" s="53">
        <f>R27*Q27</f>
        <v>1485.6999999999998</v>
      </c>
      <c r="T27" s="51">
        <v>0.00877</v>
      </c>
      <c r="U27" s="51">
        <v>0.006770000000000001</v>
      </c>
    </row>
    <row r="28" spans="1:21" s="2" customFormat="1" ht="12.75" customHeight="1">
      <c r="A28" s="40" t="s">
        <v>61</v>
      </c>
      <c r="B28" s="41" t="s">
        <v>62</v>
      </c>
      <c r="C28" s="40" t="s">
        <v>25</v>
      </c>
      <c r="D28" s="40"/>
      <c r="E28" s="40"/>
      <c r="F28" s="40"/>
      <c r="G28" s="40"/>
      <c r="H28" s="40"/>
      <c r="I28" s="40"/>
      <c r="J28" s="42"/>
      <c r="K28" s="50"/>
      <c r="L28" s="43"/>
      <c r="M28" s="43"/>
      <c r="N28" s="43"/>
      <c r="O28" s="43"/>
      <c r="P28" s="43"/>
      <c r="Q28" s="42">
        <v>994</v>
      </c>
      <c r="R28" s="42">
        <v>3.2</v>
      </c>
      <c r="S28" s="53">
        <f>R28*Q28</f>
        <v>3180.8</v>
      </c>
      <c r="T28" s="51">
        <v>0.00109</v>
      </c>
      <c r="U28" s="51">
        <v>0.0013700000000000001</v>
      </c>
    </row>
    <row r="29" spans="1:21" s="2" customFormat="1" ht="12.75" customHeight="1">
      <c r="A29" s="40" t="s">
        <v>63</v>
      </c>
      <c r="B29" s="41" t="s">
        <v>64</v>
      </c>
      <c r="C29" s="40" t="s">
        <v>25</v>
      </c>
      <c r="D29" s="40"/>
      <c r="E29" s="40"/>
      <c r="F29" s="40"/>
      <c r="G29" s="40"/>
      <c r="H29" s="40"/>
      <c r="I29" s="40"/>
      <c r="J29" s="42"/>
      <c r="K29" s="50"/>
      <c r="L29" s="43"/>
      <c r="M29" s="43"/>
      <c r="N29" s="43"/>
      <c r="O29" s="43"/>
      <c r="P29" s="43"/>
      <c r="Q29" s="42">
        <v>821</v>
      </c>
      <c r="R29" s="42">
        <v>3.2</v>
      </c>
      <c r="S29" s="53">
        <f>R29*Q29</f>
        <v>2627.2000000000003</v>
      </c>
      <c r="T29" s="51">
        <v>0.0017100000000000001</v>
      </c>
      <c r="U29" s="51">
        <v>0.0037700000000000003</v>
      </c>
    </row>
    <row r="30" spans="1:21" s="2" customFormat="1" ht="12.75" customHeight="1">
      <c r="A30" s="40" t="s">
        <v>65</v>
      </c>
      <c r="B30" s="41" t="s">
        <v>66</v>
      </c>
      <c r="C30" s="40" t="s">
        <v>25</v>
      </c>
      <c r="D30" s="40"/>
      <c r="E30" s="40"/>
      <c r="F30" s="40"/>
      <c r="G30" s="40"/>
      <c r="H30" s="40"/>
      <c r="I30" s="40"/>
      <c r="J30" s="42"/>
      <c r="K30" s="50"/>
      <c r="L30" s="43"/>
      <c r="M30" s="43"/>
      <c r="N30" s="43"/>
      <c r="O30" s="43"/>
      <c r="P30" s="43"/>
      <c r="Q30" s="42">
        <v>874</v>
      </c>
      <c r="R30" s="42">
        <v>3.3</v>
      </c>
      <c r="S30" s="53">
        <f>R30*Q30</f>
        <v>2884.2</v>
      </c>
      <c r="T30" s="51">
        <v>0.0046300000000000004</v>
      </c>
      <c r="U30" s="51">
        <v>0.00234</v>
      </c>
    </row>
    <row r="31" spans="1:21" s="2" customFormat="1" ht="12.75" customHeight="1">
      <c r="A31" s="40" t="s">
        <v>67</v>
      </c>
      <c r="B31" s="41" t="s">
        <v>68</v>
      </c>
      <c r="C31" s="40" t="s">
        <v>25</v>
      </c>
      <c r="D31" s="40"/>
      <c r="E31" s="40"/>
      <c r="F31" s="40"/>
      <c r="G31" s="40"/>
      <c r="H31" s="40"/>
      <c r="I31" s="40"/>
      <c r="J31" s="42"/>
      <c r="K31" s="50"/>
      <c r="L31" s="43"/>
      <c r="M31" s="43"/>
      <c r="N31" s="43"/>
      <c r="O31" s="43"/>
      <c r="P31" s="43"/>
      <c r="Q31" s="42">
        <v>854</v>
      </c>
      <c r="R31" s="42">
        <v>3.86</v>
      </c>
      <c r="S31" s="53">
        <f>R31*Q31</f>
        <v>3296.44</v>
      </c>
      <c r="T31" s="51">
        <v>0.0073100000000000005</v>
      </c>
      <c r="U31" s="51">
        <v>0.00197</v>
      </c>
    </row>
    <row r="32" spans="1:21" s="2" customFormat="1" ht="12.75" customHeight="1">
      <c r="A32" s="40" t="s">
        <v>69</v>
      </c>
      <c r="B32" s="41" t="s">
        <v>70</v>
      </c>
      <c r="C32" s="40" t="s">
        <v>25</v>
      </c>
      <c r="D32" s="40"/>
      <c r="E32" s="40"/>
      <c r="F32" s="40"/>
      <c r="G32" s="40"/>
      <c r="H32" s="40"/>
      <c r="I32" s="40"/>
      <c r="J32" s="42"/>
      <c r="K32" s="50"/>
      <c r="L32" s="43"/>
      <c r="M32" s="43"/>
      <c r="N32" s="43"/>
      <c r="O32" s="43"/>
      <c r="P32" s="43"/>
      <c r="Q32" s="42">
        <v>874</v>
      </c>
      <c r="R32" s="42">
        <v>1.4</v>
      </c>
      <c r="S32" s="53">
        <f>R32*Q32</f>
        <v>1223.6</v>
      </c>
      <c r="T32" s="51">
        <v>0.0029400000000000003</v>
      </c>
      <c r="U32" s="51">
        <v>0.001</v>
      </c>
    </row>
    <row r="33" spans="1:21" s="2" customFormat="1" ht="12.75" customHeight="1">
      <c r="A33" s="40" t="s">
        <v>71</v>
      </c>
      <c r="B33" s="41" t="s">
        <v>72</v>
      </c>
      <c r="C33" s="40" t="s">
        <v>25</v>
      </c>
      <c r="D33" s="40"/>
      <c r="E33" s="40"/>
      <c r="F33" s="40"/>
      <c r="G33" s="40"/>
      <c r="H33" s="40"/>
      <c r="I33" s="40"/>
      <c r="J33" s="42"/>
      <c r="K33" s="50"/>
      <c r="L33" s="43"/>
      <c r="M33" s="43"/>
      <c r="N33" s="43"/>
      <c r="O33" s="43"/>
      <c r="P33" s="43"/>
      <c r="Q33" s="42">
        <v>830</v>
      </c>
      <c r="R33" s="42">
        <v>6.24</v>
      </c>
      <c r="S33" s="53">
        <f>R33*Q33</f>
        <v>5179.2</v>
      </c>
      <c r="T33" s="51">
        <v>0.00606</v>
      </c>
      <c r="U33" s="51">
        <v>0.0016300000000000002</v>
      </c>
    </row>
    <row r="34" spans="1:21" s="2" customFormat="1" ht="12.75" customHeight="1">
      <c r="A34" s="40" t="s">
        <v>73</v>
      </c>
      <c r="B34" s="41" t="s">
        <v>74</v>
      </c>
      <c r="C34" s="40" t="s">
        <v>25</v>
      </c>
      <c r="D34" s="40"/>
      <c r="E34" s="40"/>
      <c r="F34" s="40"/>
      <c r="G34" s="40"/>
      <c r="H34" s="40"/>
      <c r="I34" s="40"/>
      <c r="J34" s="42"/>
      <c r="K34" s="50"/>
      <c r="L34" s="43"/>
      <c r="M34" s="43"/>
      <c r="N34" s="43"/>
      <c r="O34" s="43"/>
      <c r="P34" s="43"/>
      <c r="Q34" s="42">
        <v>827</v>
      </c>
      <c r="R34" s="42">
        <v>4.22</v>
      </c>
      <c r="S34" s="53">
        <f>R34*Q34</f>
        <v>3489.9399999999996</v>
      </c>
      <c r="T34" s="51">
        <v>0.0038</v>
      </c>
      <c r="U34" s="51">
        <v>0.0018300000000000002</v>
      </c>
    </row>
    <row r="35" spans="1:21" s="2" customFormat="1" ht="12.75" customHeight="1">
      <c r="A35" s="40" t="s">
        <v>75</v>
      </c>
      <c r="B35" s="41" t="s">
        <v>76</v>
      </c>
      <c r="C35" s="40" t="s">
        <v>25</v>
      </c>
      <c r="D35" s="40"/>
      <c r="E35" s="40"/>
      <c r="F35" s="40"/>
      <c r="G35" s="40"/>
      <c r="H35" s="40"/>
      <c r="I35" s="40"/>
      <c r="J35" s="42"/>
      <c r="K35" s="50"/>
      <c r="L35" s="43"/>
      <c r="M35" s="43"/>
      <c r="N35" s="43"/>
      <c r="O35" s="43"/>
      <c r="P35" s="43"/>
      <c r="Q35" s="42">
        <v>905</v>
      </c>
      <c r="R35" s="42">
        <v>2.63</v>
      </c>
      <c r="S35" s="53">
        <f>R35*Q35</f>
        <v>2380.15</v>
      </c>
      <c r="T35" s="51">
        <v>0.0037700000000000003</v>
      </c>
      <c r="U35" s="51">
        <v>0.00617</v>
      </c>
    </row>
    <row r="36" spans="1:21" s="2" customFormat="1" ht="12.75" customHeight="1">
      <c r="A36" s="40" t="s">
        <v>77</v>
      </c>
      <c r="B36" s="41" t="s">
        <v>78</v>
      </c>
      <c r="C36" s="40" t="s">
        <v>25</v>
      </c>
      <c r="D36" s="40"/>
      <c r="E36" s="40"/>
      <c r="F36" s="40"/>
      <c r="G36" s="40"/>
      <c r="H36" s="40"/>
      <c r="I36" s="40"/>
      <c r="J36" s="42"/>
      <c r="K36" s="50"/>
      <c r="L36" s="43"/>
      <c r="M36" s="43"/>
      <c r="N36" s="43"/>
      <c r="O36" s="43"/>
      <c r="P36" s="43"/>
      <c r="Q36" s="42">
        <v>912</v>
      </c>
      <c r="R36" s="42">
        <v>1.5</v>
      </c>
      <c r="S36" s="53">
        <f>R36*Q36</f>
        <v>1368</v>
      </c>
      <c r="T36" s="51">
        <v>0.0024600000000000004</v>
      </c>
      <c r="U36" s="51">
        <v>0.0009100000000000001</v>
      </c>
    </row>
    <row r="37" spans="1:21" s="2" customFormat="1" ht="12.75" customHeight="1">
      <c r="A37" s="40" t="s">
        <v>79</v>
      </c>
      <c r="B37" s="41" t="s">
        <v>80</v>
      </c>
      <c r="C37" s="40" t="s">
        <v>25</v>
      </c>
      <c r="D37" s="40"/>
      <c r="E37" s="40"/>
      <c r="F37" s="40"/>
      <c r="G37" s="40"/>
      <c r="H37" s="40"/>
      <c r="I37" s="40"/>
      <c r="J37" s="42"/>
      <c r="K37" s="50"/>
      <c r="L37" s="43"/>
      <c r="M37" s="43"/>
      <c r="N37" s="43"/>
      <c r="O37" s="43"/>
      <c r="P37" s="43"/>
      <c r="Q37" s="42">
        <v>2115</v>
      </c>
      <c r="R37" s="42">
        <v>3.6</v>
      </c>
      <c r="S37" s="53">
        <f>R37*Q37</f>
        <v>7614</v>
      </c>
      <c r="T37" s="51">
        <v>0.00063</v>
      </c>
      <c r="U37" s="51">
        <v>0.00024000000000000003</v>
      </c>
    </row>
    <row r="38" spans="1:21" s="2" customFormat="1" ht="12.75" customHeight="1">
      <c r="A38" s="40" t="s">
        <v>81</v>
      </c>
      <c r="B38" s="41" t="s">
        <v>82</v>
      </c>
      <c r="C38" s="40" t="s">
        <v>25</v>
      </c>
      <c r="D38" s="40"/>
      <c r="E38" s="40"/>
      <c r="F38" s="40"/>
      <c r="G38" s="40"/>
      <c r="H38" s="40"/>
      <c r="I38" s="40"/>
      <c r="J38" s="42"/>
      <c r="K38" s="50"/>
      <c r="L38" s="43"/>
      <c r="M38" s="43"/>
      <c r="N38" s="43"/>
      <c r="O38" s="43"/>
      <c r="P38" s="43"/>
      <c r="Q38" s="42">
        <v>939</v>
      </c>
      <c r="R38" s="42">
        <v>3.5</v>
      </c>
      <c r="S38" s="53">
        <f>R38*Q38</f>
        <v>3286.5</v>
      </c>
      <c r="T38" s="51">
        <v>0.0025700000000000002</v>
      </c>
      <c r="U38" s="51">
        <v>0.0009800000000000002</v>
      </c>
    </row>
    <row r="39" spans="1:21" s="2" customFormat="1" ht="12.75" customHeight="1">
      <c r="A39" s="40" t="s">
        <v>83</v>
      </c>
      <c r="B39" s="41" t="s">
        <v>84</v>
      </c>
      <c r="C39" s="40" t="s">
        <v>25</v>
      </c>
      <c r="D39" s="40"/>
      <c r="E39" s="40"/>
      <c r="F39" s="40"/>
      <c r="G39" s="40"/>
      <c r="H39" s="40"/>
      <c r="I39" s="40"/>
      <c r="J39" s="42"/>
      <c r="K39" s="50"/>
      <c r="L39" s="43"/>
      <c r="M39" s="43"/>
      <c r="N39" s="43"/>
      <c r="O39" s="43"/>
      <c r="P39" s="43"/>
      <c r="Q39" s="42">
        <v>884</v>
      </c>
      <c r="R39" s="42">
        <v>6.42</v>
      </c>
      <c r="S39" s="53">
        <f>R39*Q39</f>
        <v>5675.28</v>
      </c>
      <c r="T39" s="51">
        <v>0.00317</v>
      </c>
      <c r="U39" s="51">
        <v>0.0011300000000000001</v>
      </c>
    </row>
    <row r="40" spans="1:21" s="2" customFormat="1" ht="12.75" customHeight="1">
      <c r="A40" s="40" t="s">
        <v>85</v>
      </c>
      <c r="B40" s="41" t="s">
        <v>86</v>
      </c>
      <c r="C40" s="40" t="s">
        <v>25</v>
      </c>
      <c r="D40" s="40"/>
      <c r="E40" s="40"/>
      <c r="F40" s="40"/>
      <c r="G40" s="40"/>
      <c r="H40" s="40"/>
      <c r="I40" s="40"/>
      <c r="J40" s="42"/>
      <c r="K40" s="50"/>
      <c r="L40" s="43"/>
      <c r="M40" s="43"/>
      <c r="N40" s="43"/>
      <c r="O40" s="43"/>
      <c r="P40" s="43"/>
      <c r="Q40" s="42">
        <v>917</v>
      </c>
      <c r="R40" s="42">
        <v>3.42</v>
      </c>
      <c r="S40" s="53">
        <f>R40*Q40</f>
        <v>3136.14</v>
      </c>
      <c r="T40" s="51">
        <v>0.01037</v>
      </c>
      <c r="U40" s="51">
        <v>0.004200000000000001</v>
      </c>
    </row>
    <row r="41" spans="1:21" s="39" customFormat="1" ht="15.75" customHeight="1">
      <c r="A41" s="32">
        <v>3</v>
      </c>
      <c r="B41" s="33" t="s">
        <v>87</v>
      </c>
      <c r="C41" s="32"/>
      <c r="D41" s="32"/>
      <c r="E41" s="48">
        <f>SUM(E42:E72)</f>
        <v>0</v>
      </c>
      <c r="F41" s="32"/>
      <c r="G41" s="48" t="e">
        <f>SUM(G42:G72)</f>
        <v>#REF!</v>
      </c>
      <c r="H41" s="32"/>
      <c r="I41" s="48" t="e">
        <f>SUM(I42:I72)</f>
        <v>#REF!</v>
      </c>
      <c r="J41" s="32"/>
      <c r="K41" s="48" t="e">
        <f>SUM(K42:K72)</f>
        <v>#REF!</v>
      </c>
      <c r="L41" s="35"/>
      <c r="M41" s="35"/>
      <c r="N41" s="35"/>
      <c r="O41" s="35"/>
      <c r="P41" s="35"/>
      <c r="Q41" s="42"/>
      <c r="R41" s="48">
        <f>SUM(R42:R72)</f>
        <v>82.09100000000002</v>
      </c>
      <c r="S41" s="54">
        <f>SUM(S42:S72)</f>
        <v>75995.78549999998</v>
      </c>
      <c r="T41" s="55"/>
      <c r="U41" s="49"/>
    </row>
    <row r="42" spans="1:21" s="2" customFormat="1" ht="31.5" customHeight="1">
      <c r="A42" s="40" t="s">
        <v>88</v>
      </c>
      <c r="B42" s="41" t="s">
        <v>89</v>
      </c>
      <c r="C42" s="40" t="s">
        <v>25</v>
      </c>
      <c r="D42" s="40"/>
      <c r="E42" s="40"/>
      <c r="F42" s="42" t="e">
        <f>#REF!</f>
        <v>#REF!</v>
      </c>
      <c r="G42" s="50" t="e">
        <f>#REF!</f>
        <v>#REF!</v>
      </c>
      <c r="H42" s="40"/>
      <c r="I42" s="40"/>
      <c r="J42" s="40"/>
      <c r="K42" s="40"/>
      <c r="L42" s="43"/>
      <c r="M42" s="43"/>
      <c r="N42" s="43"/>
      <c r="O42" s="43"/>
      <c r="P42" s="43"/>
      <c r="Q42" s="44">
        <f>S42/R42</f>
        <v>956.4336776859504</v>
      </c>
      <c r="R42" s="42">
        <v>4.84</v>
      </c>
      <c r="S42" s="45">
        <v>4629.139</v>
      </c>
      <c r="T42" s="51">
        <v>0.00031</v>
      </c>
      <c r="U42" s="51">
        <v>2E-05</v>
      </c>
    </row>
    <row r="43" spans="1:21" s="2" customFormat="1" ht="25.5" customHeight="1">
      <c r="A43" s="40" t="s">
        <v>90</v>
      </c>
      <c r="B43" s="41" t="s">
        <v>91</v>
      </c>
      <c r="C43" s="40" t="s">
        <v>25</v>
      </c>
      <c r="D43" s="40"/>
      <c r="E43" s="40"/>
      <c r="F43" s="42" t="e">
        <f>#REF!</f>
        <v>#REF!</v>
      </c>
      <c r="G43" s="50" t="e">
        <f>#REF!</f>
        <v>#REF!</v>
      </c>
      <c r="H43" s="40"/>
      <c r="I43" s="40"/>
      <c r="J43" s="40"/>
      <c r="K43" s="40"/>
      <c r="L43" s="43"/>
      <c r="M43" s="43"/>
      <c r="N43" s="43"/>
      <c r="O43" s="43"/>
      <c r="P43" s="43"/>
      <c r="Q43" s="42">
        <v>974</v>
      </c>
      <c r="R43" s="42">
        <v>6.8</v>
      </c>
      <c r="S43" s="45">
        <v>2525.291</v>
      </c>
      <c r="T43" s="51">
        <v>0.0001</v>
      </c>
      <c r="U43" s="51">
        <v>1E-05</v>
      </c>
    </row>
    <row r="44" spans="1:21" s="2" customFormat="1" ht="38.25" customHeight="1">
      <c r="A44" s="40" t="s">
        <v>92</v>
      </c>
      <c r="B44" s="41" t="s">
        <v>93</v>
      </c>
      <c r="C44" s="40" t="s">
        <v>25</v>
      </c>
      <c r="D44" s="40"/>
      <c r="E44" s="40"/>
      <c r="F44" s="42" t="e">
        <f>#REF!</f>
        <v>#REF!</v>
      </c>
      <c r="G44" s="50" t="e">
        <f>#REF!</f>
        <v>#REF!</v>
      </c>
      <c r="H44" s="40"/>
      <c r="I44" s="40"/>
      <c r="J44" s="40"/>
      <c r="K44" s="40"/>
      <c r="L44" s="43"/>
      <c r="M44" s="43"/>
      <c r="N44" s="43"/>
      <c r="O44" s="43"/>
      <c r="P44" s="43"/>
      <c r="Q44" s="44">
        <f>S44/R44</f>
        <v>851.9529597438243</v>
      </c>
      <c r="R44" s="42">
        <v>2.186</v>
      </c>
      <c r="S44" s="45">
        <v>1862.36917</v>
      </c>
      <c r="T44" s="51">
        <v>0.00026000000000000003</v>
      </c>
      <c r="U44" s="51">
        <v>1E-05</v>
      </c>
    </row>
    <row r="45" spans="1:21" s="2" customFormat="1" ht="38.25" customHeight="1">
      <c r="A45" s="40" t="s">
        <v>94</v>
      </c>
      <c r="B45" s="41" t="s">
        <v>95</v>
      </c>
      <c r="C45" s="40" t="s">
        <v>25</v>
      </c>
      <c r="D45" s="40"/>
      <c r="E45" s="40"/>
      <c r="F45" s="42" t="e">
        <f>#REF!</f>
        <v>#REF!</v>
      </c>
      <c r="G45" s="50" t="e">
        <f>#REF!</f>
        <v>#REF!</v>
      </c>
      <c r="H45" s="40"/>
      <c r="I45" s="40"/>
      <c r="J45" s="40"/>
      <c r="K45" s="40"/>
      <c r="L45" s="43"/>
      <c r="M45" s="43"/>
      <c r="N45" s="43"/>
      <c r="O45" s="43"/>
      <c r="P45" s="43"/>
      <c r="Q45" s="44">
        <f>S45/R45</f>
        <v>1031.232187344295</v>
      </c>
      <c r="R45" s="42">
        <v>2.007</v>
      </c>
      <c r="S45" s="45">
        <v>2069.683</v>
      </c>
      <c r="T45" s="51">
        <v>0.00029</v>
      </c>
      <c r="U45" s="51">
        <v>2E-05</v>
      </c>
    </row>
    <row r="46" spans="1:21" s="2" customFormat="1" ht="25.5" customHeight="1">
      <c r="A46" s="40" t="s">
        <v>96</v>
      </c>
      <c r="B46" s="41" t="s">
        <v>97</v>
      </c>
      <c r="C46" s="40" t="s">
        <v>25</v>
      </c>
      <c r="D46" s="40"/>
      <c r="E46" s="40"/>
      <c r="F46" s="42" t="e">
        <f>#REF!</f>
        <v>#REF!</v>
      </c>
      <c r="G46" s="50" t="e">
        <f>#REF!</f>
        <v>#REF!</v>
      </c>
      <c r="H46" s="40"/>
      <c r="I46" s="40"/>
      <c r="J46" s="40"/>
      <c r="K46" s="40"/>
      <c r="L46" s="43"/>
      <c r="M46" s="43"/>
      <c r="N46" s="43"/>
      <c r="O46" s="43"/>
      <c r="P46" s="43"/>
      <c r="Q46" s="44">
        <f>S46/R46</f>
        <v>735.2550029708852</v>
      </c>
      <c r="R46" s="42">
        <v>1.683</v>
      </c>
      <c r="S46" s="45">
        <v>1237.43417</v>
      </c>
      <c r="T46" s="51">
        <v>0.0005600000000000001</v>
      </c>
      <c r="U46" s="51">
        <v>3E-05</v>
      </c>
    </row>
    <row r="47" spans="1:21" s="2" customFormat="1" ht="38.25" customHeight="1">
      <c r="A47" s="40" t="s">
        <v>98</v>
      </c>
      <c r="B47" s="41" t="s">
        <v>99</v>
      </c>
      <c r="C47" s="40" t="s">
        <v>25</v>
      </c>
      <c r="D47" s="40"/>
      <c r="E47" s="40"/>
      <c r="F47" s="42" t="e">
        <f>#REF!</f>
        <v>#REF!</v>
      </c>
      <c r="G47" s="50" t="e">
        <f>#REF!</f>
        <v>#REF!</v>
      </c>
      <c r="H47" s="40"/>
      <c r="I47" s="40"/>
      <c r="J47" s="40"/>
      <c r="K47" s="40"/>
      <c r="L47" s="43"/>
      <c r="M47" s="43"/>
      <c r="N47" s="43"/>
      <c r="O47" s="43"/>
      <c r="P47" s="43"/>
      <c r="Q47" s="44">
        <f>S47/R47</f>
        <v>648.5590548879507</v>
      </c>
      <c r="R47" s="42">
        <v>3.079</v>
      </c>
      <c r="S47" s="45">
        <v>1996.91333</v>
      </c>
      <c r="T47" s="51">
        <v>0.00017</v>
      </c>
      <c r="U47" s="51">
        <v>0</v>
      </c>
    </row>
    <row r="48" spans="1:21" s="2" customFormat="1" ht="25.5" customHeight="1">
      <c r="A48" s="40" t="s">
        <v>100</v>
      </c>
      <c r="B48" s="41" t="s">
        <v>101</v>
      </c>
      <c r="C48" s="40" t="s">
        <v>25</v>
      </c>
      <c r="D48" s="40"/>
      <c r="E48" s="40"/>
      <c r="F48" s="40"/>
      <c r="G48" s="40"/>
      <c r="H48" s="42" t="e">
        <f>#REF!</f>
        <v>#REF!</v>
      </c>
      <c r="I48" s="50" t="e">
        <f>#REF!</f>
        <v>#REF!</v>
      </c>
      <c r="J48" s="40"/>
      <c r="K48" s="40"/>
      <c r="L48" s="43"/>
      <c r="M48" s="43"/>
      <c r="N48" s="43"/>
      <c r="O48" s="43"/>
      <c r="P48" s="43"/>
      <c r="Q48" s="42">
        <v>968</v>
      </c>
      <c r="R48" s="42">
        <v>0.95</v>
      </c>
      <c r="S48" s="45">
        <f>R48*Q48</f>
        <v>919.5999999999999</v>
      </c>
      <c r="T48" s="51">
        <v>0.00012000000000000002</v>
      </c>
      <c r="U48" s="51">
        <v>0</v>
      </c>
    </row>
    <row r="49" spans="1:21" s="2" customFormat="1" ht="15.75" customHeight="1">
      <c r="A49" s="40" t="s">
        <v>102</v>
      </c>
      <c r="B49" s="41" t="s">
        <v>103</v>
      </c>
      <c r="C49" s="40" t="s">
        <v>25</v>
      </c>
      <c r="D49" s="40"/>
      <c r="E49" s="40"/>
      <c r="F49" s="40"/>
      <c r="G49" s="40"/>
      <c r="H49" s="42" t="e">
        <f>#REF!</f>
        <v>#REF!</v>
      </c>
      <c r="I49" s="50" t="e">
        <f>#REF!</f>
        <v>#REF!</v>
      </c>
      <c r="J49" s="40"/>
      <c r="K49" s="40"/>
      <c r="L49" s="43"/>
      <c r="M49" s="43"/>
      <c r="N49" s="43"/>
      <c r="O49" s="43"/>
      <c r="P49" s="43"/>
      <c r="Q49" s="44">
        <f>S49/R49</f>
        <v>2550.584192439863</v>
      </c>
      <c r="R49" s="42">
        <v>0.582</v>
      </c>
      <c r="S49" s="45">
        <v>1484.44</v>
      </c>
      <c r="T49" s="51">
        <v>0.00018</v>
      </c>
      <c r="U49" s="51">
        <v>4E-05</v>
      </c>
    </row>
    <row r="50" spans="1:21" s="2" customFormat="1" ht="15.75" customHeight="1">
      <c r="A50" s="40" t="s">
        <v>104</v>
      </c>
      <c r="B50" s="41" t="s">
        <v>105</v>
      </c>
      <c r="C50" s="40" t="s">
        <v>25</v>
      </c>
      <c r="D50" s="40"/>
      <c r="E50" s="40"/>
      <c r="F50" s="40"/>
      <c r="G50" s="40"/>
      <c r="H50" s="42" t="e">
        <f>#REF!</f>
        <v>#REF!</v>
      </c>
      <c r="I50" s="50" t="e">
        <f>#REF!</f>
        <v>#REF!</v>
      </c>
      <c r="J50" s="40"/>
      <c r="K50" s="40"/>
      <c r="L50" s="43"/>
      <c r="M50" s="43"/>
      <c r="N50" s="43"/>
      <c r="O50" s="43"/>
      <c r="P50" s="43"/>
      <c r="Q50" s="42">
        <v>935</v>
      </c>
      <c r="R50" s="42">
        <v>1.23</v>
      </c>
      <c r="S50" s="45">
        <f>R50*Q50</f>
        <v>1150.05</v>
      </c>
      <c r="T50" s="51">
        <v>0.00014000000000000001</v>
      </c>
      <c r="U50" s="51">
        <v>0</v>
      </c>
    </row>
    <row r="51" spans="1:21" s="2" customFormat="1" ht="15.75" customHeight="1">
      <c r="A51" s="40" t="s">
        <v>106</v>
      </c>
      <c r="B51" s="41" t="s">
        <v>107</v>
      </c>
      <c r="C51" s="40" t="s">
        <v>25</v>
      </c>
      <c r="D51" s="40"/>
      <c r="E51" s="40"/>
      <c r="F51" s="40"/>
      <c r="G51" s="40"/>
      <c r="H51" s="42" t="e">
        <f>#REF!</f>
        <v>#REF!</v>
      </c>
      <c r="I51" s="50" t="e">
        <f>#REF!</f>
        <v>#REF!</v>
      </c>
      <c r="J51" s="40"/>
      <c r="K51" s="40"/>
      <c r="L51" s="43"/>
      <c r="M51" s="43"/>
      <c r="N51" s="43"/>
      <c r="O51" s="43"/>
      <c r="P51" s="43"/>
      <c r="Q51" s="44">
        <f>S51/R51</f>
        <v>458.27415599534345</v>
      </c>
      <c r="R51" s="42">
        <v>1.718</v>
      </c>
      <c r="S51" s="45">
        <v>787.315</v>
      </c>
      <c r="T51" s="51">
        <v>9E-05</v>
      </c>
      <c r="U51" s="51">
        <v>0</v>
      </c>
    </row>
    <row r="52" spans="1:21" s="2" customFormat="1" ht="15.75" customHeight="1">
      <c r="A52" s="40" t="s">
        <v>108</v>
      </c>
      <c r="B52" s="41" t="s">
        <v>109</v>
      </c>
      <c r="C52" s="40" t="s">
        <v>25</v>
      </c>
      <c r="D52" s="40"/>
      <c r="E52" s="40"/>
      <c r="F52" s="40"/>
      <c r="G52" s="40"/>
      <c r="H52" s="42" t="e">
        <f>#REF!</f>
        <v>#REF!</v>
      </c>
      <c r="I52" s="50" t="e">
        <f>#REF!</f>
        <v>#REF!</v>
      </c>
      <c r="J52" s="40"/>
      <c r="K52" s="40"/>
      <c r="L52" s="43"/>
      <c r="M52" s="43"/>
      <c r="N52" s="43"/>
      <c r="O52" s="43"/>
      <c r="P52" s="43"/>
      <c r="Q52" s="44">
        <f>S52/R52</f>
        <v>558.369387755102</v>
      </c>
      <c r="R52" s="42">
        <v>2.45</v>
      </c>
      <c r="S52" s="45">
        <v>1368.005</v>
      </c>
      <c r="T52" s="51">
        <v>0.00013000000000000002</v>
      </c>
      <c r="U52" s="51">
        <v>0</v>
      </c>
    </row>
    <row r="53" spans="1:21" s="2" customFormat="1" ht="15.75" customHeight="1">
      <c r="A53" s="40" t="s">
        <v>110</v>
      </c>
      <c r="B53" s="41" t="s">
        <v>111</v>
      </c>
      <c r="C53" s="40" t="s">
        <v>25</v>
      </c>
      <c r="D53" s="40"/>
      <c r="E53" s="40"/>
      <c r="F53" s="40"/>
      <c r="G53" s="40"/>
      <c r="H53" s="42" t="e">
        <f>#REF!</f>
        <v>#REF!</v>
      </c>
      <c r="I53" s="50" t="e">
        <f>#REF!</f>
        <v>#REF!</v>
      </c>
      <c r="J53" s="40"/>
      <c r="K53" s="40"/>
      <c r="L53" s="43"/>
      <c r="M53" s="43"/>
      <c r="N53" s="43"/>
      <c r="O53" s="43"/>
      <c r="P53" s="43"/>
      <c r="Q53" s="44">
        <f>S53/R53</f>
        <v>1429.6274803444403</v>
      </c>
      <c r="R53" s="42">
        <v>2.671</v>
      </c>
      <c r="S53" s="45">
        <v>3818.535</v>
      </c>
      <c r="T53" s="51">
        <v>0.00016</v>
      </c>
      <c r="U53" s="51">
        <v>0</v>
      </c>
    </row>
    <row r="54" spans="1:21" s="2" customFormat="1" ht="15.75" customHeight="1">
      <c r="A54" s="40" t="s">
        <v>112</v>
      </c>
      <c r="B54" s="41" t="s">
        <v>113</v>
      </c>
      <c r="C54" s="40" t="s">
        <v>25</v>
      </c>
      <c r="D54" s="40"/>
      <c r="E54" s="40"/>
      <c r="F54" s="40"/>
      <c r="G54" s="40"/>
      <c r="H54" s="42" t="e">
        <f>#REF!</f>
        <v>#REF!</v>
      </c>
      <c r="I54" s="50" t="e">
        <f>#REF!</f>
        <v>#REF!</v>
      </c>
      <c r="J54" s="40"/>
      <c r="K54" s="40"/>
      <c r="L54" s="43"/>
      <c r="M54" s="43"/>
      <c r="N54" s="43"/>
      <c r="O54" s="43"/>
      <c r="P54" s="43"/>
      <c r="Q54" s="44">
        <f>S54/R54</f>
        <v>1193.8620139534885</v>
      </c>
      <c r="R54" s="42">
        <v>2.15</v>
      </c>
      <c r="S54" s="45">
        <v>2566.80333</v>
      </c>
      <c r="T54" s="51">
        <v>0.0009800000000000002</v>
      </c>
      <c r="U54" s="51">
        <v>2E-05</v>
      </c>
    </row>
    <row r="55" spans="1:21" s="2" customFormat="1" ht="15.75" customHeight="1">
      <c r="A55" s="40" t="s">
        <v>114</v>
      </c>
      <c r="B55" s="41" t="s">
        <v>115</v>
      </c>
      <c r="C55" s="40" t="s">
        <v>25</v>
      </c>
      <c r="D55" s="40"/>
      <c r="E55" s="40"/>
      <c r="F55" s="40"/>
      <c r="G55" s="40"/>
      <c r="H55" s="40"/>
      <c r="I55" s="40"/>
      <c r="J55" s="42" t="e">
        <f>#REF!</f>
        <v>#REF!</v>
      </c>
      <c r="K55" s="50" t="e">
        <f>#REF!</f>
        <v>#REF!</v>
      </c>
      <c r="L55" s="43"/>
      <c r="M55" s="43"/>
      <c r="N55" s="43"/>
      <c r="O55" s="43"/>
      <c r="P55" s="43"/>
      <c r="Q55" s="44">
        <f>S55/R55</f>
        <v>1063.3730461876833</v>
      </c>
      <c r="R55" s="42">
        <v>2.728</v>
      </c>
      <c r="S55" s="45">
        <v>2900.88167</v>
      </c>
      <c r="T55" s="51">
        <v>0.00127</v>
      </c>
      <c r="U55" s="51">
        <v>1E-05</v>
      </c>
    </row>
    <row r="56" spans="1:21" s="2" customFormat="1" ht="15.75" customHeight="1">
      <c r="A56" s="40" t="s">
        <v>116</v>
      </c>
      <c r="B56" s="41" t="s">
        <v>117</v>
      </c>
      <c r="C56" s="40" t="s">
        <v>25</v>
      </c>
      <c r="D56" s="40"/>
      <c r="E56" s="40"/>
      <c r="F56" s="40"/>
      <c r="G56" s="40"/>
      <c r="H56" s="40"/>
      <c r="I56" s="40"/>
      <c r="J56" s="42" t="e">
        <f>#REF!</f>
        <v>#REF!</v>
      </c>
      <c r="K56" s="50" t="e">
        <f>#REF!</f>
        <v>#REF!</v>
      </c>
      <c r="L56" s="43"/>
      <c r="M56" s="43"/>
      <c r="N56" s="43"/>
      <c r="O56" s="43"/>
      <c r="P56" s="43"/>
      <c r="Q56" s="44">
        <f>S56/R56</f>
        <v>910.6379217391304</v>
      </c>
      <c r="R56" s="42">
        <v>3.45</v>
      </c>
      <c r="S56" s="45">
        <v>3141.70083</v>
      </c>
      <c r="T56" s="51">
        <v>0.00055</v>
      </c>
      <c r="U56" s="51">
        <v>2E-05</v>
      </c>
    </row>
    <row r="57" spans="1:21" s="2" customFormat="1" ht="15.75" customHeight="1">
      <c r="A57" s="40" t="s">
        <v>118</v>
      </c>
      <c r="B57" s="41" t="s">
        <v>119</v>
      </c>
      <c r="C57" s="40" t="s">
        <v>25</v>
      </c>
      <c r="D57" s="40"/>
      <c r="E57" s="40"/>
      <c r="F57" s="40"/>
      <c r="G57" s="40"/>
      <c r="H57" s="40"/>
      <c r="I57" s="40"/>
      <c r="J57" s="42" t="e">
        <f>#REF!</f>
        <v>#REF!</v>
      </c>
      <c r="K57" s="50" t="e">
        <f>#REF!</f>
        <v>#REF!</v>
      </c>
      <c r="L57" s="43"/>
      <c r="M57" s="43"/>
      <c r="N57" s="43"/>
      <c r="O57" s="43"/>
      <c r="P57" s="43"/>
      <c r="Q57" s="44">
        <f>S57/R57</f>
        <v>601.6177636796194</v>
      </c>
      <c r="R57" s="42">
        <v>1.261</v>
      </c>
      <c r="S57" s="45">
        <v>758.64</v>
      </c>
      <c r="T57" s="51">
        <v>0.00032</v>
      </c>
      <c r="U57" s="51">
        <v>2E-05</v>
      </c>
    </row>
    <row r="58" spans="1:21" s="2" customFormat="1" ht="15.75" customHeight="1">
      <c r="A58" s="40" t="s">
        <v>120</v>
      </c>
      <c r="B58" s="41" t="s">
        <v>121</v>
      </c>
      <c r="C58" s="40" t="s">
        <v>25</v>
      </c>
      <c r="D58" s="40"/>
      <c r="E58" s="40"/>
      <c r="F58" s="40"/>
      <c r="G58" s="40"/>
      <c r="H58" s="40"/>
      <c r="I58" s="40"/>
      <c r="J58" s="42" t="e">
        <f>#REF!</f>
        <v>#REF!</v>
      </c>
      <c r="K58" s="50" t="e">
        <f>#REF!</f>
        <v>#REF!</v>
      </c>
      <c r="L58" s="43"/>
      <c r="M58" s="43"/>
      <c r="N58" s="43"/>
      <c r="O58" s="43"/>
      <c r="P58" s="43"/>
      <c r="Q58" s="44">
        <f>S58/R58</f>
        <v>777.7322544009085</v>
      </c>
      <c r="R58" s="42">
        <v>3.5220000000000002</v>
      </c>
      <c r="S58" s="45">
        <v>2739.173</v>
      </c>
      <c r="T58" s="51">
        <v>0.00016</v>
      </c>
      <c r="U58" s="51">
        <v>3E-05</v>
      </c>
    </row>
    <row r="59" spans="1:21" s="2" customFormat="1" ht="15.75" customHeight="1">
      <c r="A59" s="40" t="s">
        <v>122</v>
      </c>
      <c r="B59" s="41" t="s">
        <v>123</v>
      </c>
      <c r="C59" s="40" t="s">
        <v>25</v>
      </c>
      <c r="D59" s="40"/>
      <c r="E59" s="40"/>
      <c r="F59" s="40"/>
      <c r="G59" s="40"/>
      <c r="H59" s="40"/>
      <c r="I59" s="40"/>
      <c r="J59" s="42" t="e">
        <f>#REF!</f>
        <v>#REF!</v>
      </c>
      <c r="K59" s="50" t="e">
        <f>#REF!</f>
        <v>#REF!</v>
      </c>
      <c r="L59" s="43"/>
      <c r="M59" s="43"/>
      <c r="N59" s="43"/>
      <c r="O59" s="43"/>
      <c r="P59" s="43"/>
      <c r="Q59" s="44">
        <f>S59/R59</f>
        <v>519.6847718253969</v>
      </c>
      <c r="R59" s="42">
        <v>4.032</v>
      </c>
      <c r="S59" s="45">
        <v>2095.369</v>
      </c>
      <c r="T59" s="51">
        <v>0.00044</v>
      </c>
      <c r="U59" s="51">
        <v>3E-05</v>
      </c>
    </row>
    <row r="60" spans="1:21" s="2" customFormat="1" ht="15.75" customHeight="1">
      <c r="A60" s="40" t="s">
        <v>124</v>
      </c>
      <c r="B60" s="41" t="s">
        <v>125</v>
      </c>
      <c r="C60" s="40" t="s">
        <v>25</v>
      </c>
      <c r="D60" s="40"/>
      <c r="E60" s="40"/>
      <c r="F60" s="40"/>
      <c r="G60" s="40"/>
      <c r="H60" s="40"/>
      <c r="I60" s="40"/>
      <c r="J60" s="42" t="e">
        <f>#REF!</f>
        <v>#REF!</v>
      </c>
      <c r="K60" s="50" t="e">
        <f>#REF!</f>
        <v>#REF!</v>
      </c>
      <c r="L60" s="43"/>
      <c r="M60" s="43"/>
      <c r="N60" s="43"/>
      <c r="O60" s="43"/>
      <c r="P60" s="43"/>
      <c r="Q60" s="44">
        <f>S60/R60</f>
        <v>1327.8831845238094</v>
      </c>
      <c r="R60" s="42">
        <v>2.688</v>
      </c>
      <c r="S60" s="45">
        <v>3569.35</v>
      </c>
      <c r="T60" s="51">
        <v>0.00062</v>
      </c>
      <c r="U60" s="51">
        <v>0</v>
      </c>
    </row>
    <row r="61" spans="1:21" s="2" customFormat="1" ht="31.5" customHeight="1">
      <c r="A61" s="40" t="s">
        <v>126</v>
      </c>
      <c r="B61" s="41" t="s">
        <v>127</v>
      </c>
      <c r="C61" s="40" t="s">
        <v>25</v>
      </c>
      <c r="D61" s="40"/>
      <c r="E61" s="40"/>
      <c r="F61" s="40"/>
      <c r="G61" s="40"/>
      <c r="H61" s="40"/>
      <c r="I61" s="40"/>
      <c r="J61" s="42" t="e">
        <f>#REF!</f>
        <v>#REF!</v>
      </c>
      <c r="K61" s="50" t="e">
        <f>#REF!</f>
        <v>#REF!</v>
      </c>
      <c r="L61" s="43"/>
      <c r="M61" s="43"/>
      <c r="N61" s="43"/>
      <c r="O61" s="43"/>
      <c r="P61" s="43"/>
      <c r="Q61" s="44">
        <f>S61/R61</f>
        <v>1090.4667321384727</v>
      </c>
      <c r="R61" s="42">
        <v>4.073</v>
      </c>
      <c r="S61" s="45">
        <v>4441.471</v>
      </c>
      <c r="T61" s="51">
        <v>0.00018</v>
      </c>
      <c r="U61" s="51">
        <v>1E-05</v>
      </c>
    </row>
    <row r="62" spans="1:21" s="2" customFormat="1" ht="31.5" customHeight="1">
      <c r="A62" s="40" t="s">
        <v>128</v>
      </c>
      <c r="B62" s="41" t="s">
        <v>129</v>
      </c>
      <c r="C62" s="40" t="s">
        <v>25</v>
      </c>
      <c r="D62" s="40"/>
      <c r="E62" s="40"/>
      <c r="F62" s="40"/>
      <c r="G62" s="40"/>
      <c r="H62" s="40"/>
      <c r="I62" s="40"/>
      <c r="J62" s="42" t="e">
        <f>#REF!</f>
        <v>#REF!</v>
      </c>
      <c r="K62" s="50" t="e">
        <f>#REF!</f>
        <v>#REF!</v>
      </c>
      <c r="L62" s="43"/>
      <c r="M62" s="43"/>
      <c r="N62" s="43"/>
      <c r="O62" s="43"/>
      <c r="P62" s="43"/>
      <c r="Q62" s="44">
        <f>S62/R62</f>
        <v>1092.230959752322</v>
      </c>
      <c r="R62" s="42">
        <v>3.23</v>
      </c>
      <c r="S62" s="45">
        <v>3527.906</v>
      </c>
      <c r="T62" s="51">
        <v>0.00021</v>
      </c>
      <c r="U62" s="51">
        <v>3E-05</v>
      </c>
    </row>
    <row r="63" spans="1:21" s="2" customFormat="1" ht="38.25" customHeight="1">
      <c r="A63" s="40" t="s">
        <v>130</v>
      </c>
      <c r="B63" s="41" t="s">
        <v>131</v>
      </c>
      <c r="C63" s="40" t="s">
        <v>25</v>
      </c>
      <c r="D63" s="40"/>
      <c r="E63" s="40"/>
      <c r="F63" s="40"/>
      <c r="G63" s="40"/>
      <c r="H63" s="40"/>
      <c r="I63" s="40"/>
      <c r="J63" s="42" t="e">
        <f>#REF!</f>
        <v>#REF!</v>
      </c>
      <c r="K63" s="50" t="e">
        <f>#REF!</f>
        <v>#REF!</v>
      </c>
      <c r="L63" s="43"/>
      <c r="M63" s="43"/>
      <c r="N63" s="43"/>
      <c r="O63" s="43"/>
      <c r="P63" s="43"/>
      <c r="Q63" s="44">
        <f>S63/R63</f>
        <v>936.6070788530466</v>
      </c>
      <c r="R63" s="42">
        <v>2.232</v>
      </c>
      <c r="S63" s="45">
        <v>2090.507</v>
      </c>
      <c r="T63" s="51">
        <v>0.00044</v>
      </c>
      <c r="U63" s="51">
        <v>3E-05</v>
      </c>
    </row>
    <row r="64" spans="1:21" s="2" customFormat="1" ht="25.5" customHeight="1">
      <c r="A64" s="40" t="s">
        <v>132</v>
      </c>
      <c r="B64" s="41" t="s">
        <v>133</v>
      </c>
      <c r="C64" s="40" t="s">
        <v>25</v>
      </c>
      <c r="D64" s="40"/>
      <c r="E64" s="40"/>
      <c r="F64" s="40"/>
      <c r="G64" s="40"/>
      <c r="H64" s="40"/>
      <c r="I64" s="40"/>
      <c r="J64" s="42" t="e">
        <f>#REF!</f>
        <v>#REF!</v>
      </c>
      <c r="K64" s="50" t="e">
        <f>#REF!</f>
        <v>#REF!</v>
      </c>
      <c r="L64" s="43"/>
      <c r="M64" s="43"/>
      <c r="N64" s="43"/>
      <c r="O64" s="43"/>
      <c r="P64" s="43"/>
      <c r="Q64" s="44">
        <f>S64/R64</f>
        <v>1147.6844919786097</v>
      </c>
      <c r="R64" s="42">
        <v>2.805</v>
      </c>
      <c r="S64" s="45">
        <v>3219.255</v>
      </c>
      <c r="T64" s="51">
        <v>0.00022</v>
      </c>
      <c r="U64" s="51">
        <v>4E-05</v>
      </c>
    </row>
    <row r="65" spans="1:21" s="2" customFormat="1" ht="15.75" customHeight="1">
      <c r="A65" s="40" t="s">
        <v>134</v>
      </c>
      <c r="B65" s="41" t="s">
        <v>135</v>
      </c>
      <c r="C65" s="40" t="s">
        <v>25</v>
      </c>
      <c r="D65" s="40"/>
      <c r="E65" s="40"/>
      <c r="F65" s="40"/>
      <c r="G65" s="40"/>
      <c r="H65" s="40"/>
      <c r="I65" s="40"/>
      <c r="J65" s="42" t="e">
        <f>#REF!</f>
        <v>#REF!</v>
      </c>
      <c r="K65" s="50" t="e">
        <f>#REF!</f>
        <v>#REF!</v>
      </c>
      <c r="L65" s="43"/>
      <c r="M65" s="43"/>
      <c r="N65" s="43"/>
      <c r="O65" s="43"/>
      <c r="P65" s="43"/>
      <c r="Q65" s="44">
        <f>S65/R65</f>
        <v>1731.2529676627098</v>
      </c>
      <c r="R65" s="42">
        <v>2.443</v>
      </c>
      <c r="S65" s="45">
        <v>4229.451</v>
      </c>
      <c r="T65" s="51">
        <v>0.00016</v>
      </c>
      <c r="U65" s="51">
        <v>0.0001</v>
      </c>
    </row>
    <row r="66" spans="1:21" s="2" customFormat="1" ht="15.75" customHeight="1">
      <c r="A66" s="40" t="s">
        <v>136</v>
      </c>
      <c r="B66" s="41" t="s">
        <v>137</v>
      </c>
      <c r="C66" s="40" t="s">
        <v>25</v>
      </c>
      <c r="D66" s="40"/>
      <c r="E66" s="40"/>
      <c r="F66" s="40"/>
      <c r="G66" s="40"/>
      <c r="H66" s="40"/>
      <c r="I66" s="40"/>
      <c r="J66" s="42" t="e">
        <f>#REF!</f>
        <v>#REF!</v>
      </c>
      <c r="K66" s="50" t="e">
        <f>#REF!</f>
        <v>#REF!</v>
      </c>
      <c r="L66" s="43"/>
      <c r="M66" s="43"/>
      <c r="N66" s="43"/>
      <c r="O66" s="43"/>
      <c r="P66" s="43"/>
      <c r="Q66" s="44">
        <f>S66/R66</f>
        <v>988.2548330404219</v>
      </c>
      <c r="R66" s="42">
        <v>0.569</v>
      </c>
      <c r="S66" s="45">
        <v>562.317</v>
      </c>
      <c r="T66" s="51">
        <v>0.00027</v>
      </c>
      <c r="U66" s="51">
        <v>1E-05</v>
      </c>
    </row>
    <row r="67" spans="1:21" s="2" customFormat="1" ht="25.5" customHeight="1">
      <c r="A67" s="40" t="s">
        <v>138</v>
      </c>
      <c r="B67" s="41" t="s">
        <v>139</v>
      </c>
      <c r="C67" s="40" t="s">
        <v>25</v>
      </c>
      <c r="D67" s="40"/>
      <c r="E67" s="40"/>
      <c r="F67" s="40"/>
      <c r="G67" s="40"/>
      <c r="H67" s="40"/>
      <c r="I67" s="40"/>
      <c r="J67" s="42" t="e">
        <f>#REF!</f>
        <v>#REF!</v>
      </c>
      <c r="K67" s="50" t="e">
        <f>#REF!</f>
        <v>#REF!</v>
      </c>
      <c r="L67" s="43"/>
      <c r="M67" s="43"/>
      <c r="N67" s="43"/>
      <c r="O67" s="43"/>
      <c r="P67" s="43"/>
      <c r="Q67" s="44">
        <f>S67/R67</f>
        <v>1193.9343434343434</v>
      </c>
      <c r="R67" s="42">
        <v>0.99</v>
      </c>
      <c r="S67" s="45">
        <v>1181.995</v>
      </c>
      <c r="T67" s="51">
        <v>0.00032</v>
      </c>
      <c r="U67" s="51">
        <v>2E-05</v>
      </c>
    </row>
    <row r="68" spans="1:21" s="2" customFormat="1" ht="15.75" customHeight="1">
      <c r="A68" s="40" t="s">
        <v>140</v>
      </c>
      <c r="B68" s="41" t="s">
        <v>141</v>
      </c>
      <c r="C68" s="40" t="s">
        <v>25</v>
      </c>
      <c r="D68" s="40"/>
      <c r="E68" s="40"/>
      <c r="F68" s="40"/>
      <c r="G68" s="40"/>
      <c r="H68" s="40"/>
      <c r="I68" s="40"/>
      <c r="J68" s="42" t="e">
        <f>#REF!</f>
        <v>#REF!</v>
      </c>
      <c r="K68" s="50" t="e">
        <f>#REF!</f>
        <v>#REF!</v>
      </c>
      <c r="L68" s="43"/>
      <c r="M68" s="43"/>
      <c r="N68" s="43"/>
      <c r="O68" s="43"/>
      <c r="P68" s="43"/>
      <c r="Q68" s="44">
        <f>S68/R68</f>
        <v>560.1759186864739</v>
      </c>
      <c r="R68" s="42">
        <v>1.279</v>
      </c>
      <c r="S68" s="45">
        <v>716.465</v>
      </c>
      <c r="T68" s="51">
        <v>0.00018</v>
      </c>
      <c r="U68" s="51">
        <v>4E-05</v>
      </c>
    </row>
    <row r="69" spans="1:21" s="2" customFormat="1" ht="15.75" customHeight="1">
      <c r="A69" s="40" t="s">
        <v>142</v>
      </c>
      <c r="B69" s="41" t="s">
        <v>143</v>
      </c>
      <c r="C69" s="40" t="s">
        <v>25</v>
      </c>
      <c r="D69" s="40"/>
      <c r="E69" s="40"/>
      <c r="F69" s="40"/>
      <c r="G69" s="40"/>
      <c r="H69" s="40"/>
      <c r="I69" s="40"/>
      <c r="J69" s="42" t="e">
        <f>#REF!</f>
        <v>#REF!</v>
      </c>
      <c r="K69" s="50" t="e">
        <f>#REF!</f>
        <v>#REF!</v>
      </c>
      <c r="L69" s="43"/>
      <c r="M69" s="43"/>
      <c r="N69" s="43"/>
      <c r="O69" s="43"/>
      <c r="P69" s="43"/>
      <c r="Q69" s="44">
        <f>S69/R69</f>
        <v>646.3186575243595</v>
      </c>
      <c r="R69" s="42">
        <v>2.771</v>
      </c>
      <c r="S69" s="45">
        <v>1790.949</v>
      </c>
      <c r="T69" s="51">
        <v>0.00014000000000000001</v>
      </c>
      <c r="U69" s="51">
        <v>1E-05</v>
      </c>
    </row>
    <row r="70" spans="1:21" s="2" customFormat="1" ht="15.75" customHeight="1">
      <c r="A70" s="40" t="s">
        <v>144</v>
      </c>
      <c r="B70" s="41" t="s">
        <v>145</v>
      </c>
      <c r="C70" s="40" t="s">
        <v>25</v>
      </c>
      <c r="D70" s="40"/>
      <c r="E70" s="40"/>
      <c r="F70" s="40"/>
      <c r="G70" s="40"/>
      <c r="H70" s="40"/>
      <c r="I70" s="40"/>
      <c r="J70" s="42" t="e">
        <f>#REF!</f>
        <v>#REF!</v>
      </c>
      <c r="K70" s="50" t="e">
        <f>#REF!</f>
        <v>#REF!</v>
      </c>
      <c r="L70" s="43"/>
      <c r="M70" s="43"/>
      <c r="N70" s="43"/>
      <c r="O70" s="43"/>
      <c r="P70" s="43"/>
      <c r="Q70" s="42">
        <v>1041</v>
      </c>
      <c r="R70" s="42">
        <v>2.87</v>
      </c>
      <c r="S70" s="45">
        <f>R70*Q70</f>
        <v>2987.67</v>
      </c>
      <c r="T70" s="51">
        <v>0.00030000000000000003</v>
      </c>
      <c r="U70" s="51">
        <v>2E-05</v>
      </c>
    </row>
    <row r="71" spans="1:21" s="2" customFormat="1" ht="15.75" customHeight="1">
      <c r="A71" s="40" t="s">
        <v>146</v>
      </c>
      <c r="B71" s="41" t="s">
        <v>147</v>
      </c>
      <c r="C71" s="40" t="s">
        <v>25</v>
      </c>
      <c r="D71" s="40"/>
      <c r="E71" s="40"/>
      <c r="F71" s="40"/>
      <c r="G71" s="40"/>
      <c r="H71" s="40"/>
      <c r="I71" s="40"/>
      <c r="J71" s="42" t="e">
        <f>#REF!</f>
        <v>#REF!</v>
      </c>
      <c r="K71" s="50" t="e">
        <f>#REF!</f>
        <v>#REF!</v>
      </c>
      <c r="L71" s="43"/>
      <c r="M71" s="43"/>
      <c r="N71" s="43"/>
      <c r="O71" s="43"/>
      <c r="P71" s="43"/>
      <c r="Q71" s="44">
        <f>S71/R71</f>
        <v>1171.7395798034565</v>
      </c>
      <c r="R71" s="42">
        <v>5.902</v>
      </c>
      <c r="S71" s="45">
        <v>6915.607</v>
      </c>
      <c r="T71" s="51">
        <v>0.00016</v>
      </c>
      <c r="U71" s="51">
        <v>2E-05</v>
      </c>
    </row>
    <row r="72" spans="1:21" s="2" customFormat="1" ht="15.75" customHeight="1">
      <c r="A72" s="40" t="s">
        <v>148</v>
      </c>
      <c r="B72" s="41" t="s">
        <v>149</v>
      </c>
      <c r="C72" s="40" t="s">
        <v>25</v>
      </c>
      <c r="D72" s="40"/>
      <c r="E72" s="40"/>
      <c r="F72" s="40"/>
      <c r="G72" s="40"/>
      <c r="H72" s="40"/>
      <c r="I72" s="40"/>
      <c r="J72" s="42" t="e">
        <f>#REF!</f>
        <v>#REF!</v>
      </c>
      <c r="K72" s="50" t="e">
        <f>#REF!</f>
        <v>#REF!</v>
      </c>
      <c r="L72" s="43"/>
      <c r="M72" s="43"/>
      <c r="N72" s="43"/>
      <c r="O72" s="43"/>
      <c r="P72" s="43"/>
      <c r="Q72" s="42">
        <v>935</v>
      </c>
      <c r="R72" s="42">
        <v>2.9</v>
      </c>
      <c r="S72" s="45">
        <f>R72*Q72</f>
        <v>2711.5</v>
      </c>
      <c r="T72" s="51">
        <v>0.00015000000000000001</v>
      </c>
      <c r="U72" s="47"/>
    </row>
    <row r="73" spans="1:21" s="39" customFormat="1" ht="12.75" customHeight="1">
      <c r="A73" s="32">
        <v>4</v>
      </c>
      <c r="B73" s="33" t="s">
        <v>150</v>
      </c>
      <c r="C73" s="32" t="s">
        <v>25</v>
      </c>
      <c r="D73" s="32"/>
      <c r="E73" s="48" t="e">
        <f>SUM(E74:E116)</f>
        <v>#REF!</v>
      </c>
      <c r="F73" s="32"/>
      <c r="G73" s="48" t="e">
        <f>SUM(G74:G116)</f>
        <v>#REF!</v>
      </c>
      <c r="H73" s="32"/>
      <c r="I73" s="48" t="e">
        <f>SUM(I74:I116)</f>
        <v>#REF!</v>
      </c>
      <c r="J73" s="32"/>
      <c r="K73" s="48" t="e">
        <f>SUM(K74:K116)</f>
        <v>#REF!</v>
      </c>
      <c r="L73" s="35"/>
      <c r="M73" s="35"/>
      <c r="N73" s="35"/>
      <c r="O73" s="35"/>
      <c r="P73" s="35"/>
      <c r="Q73" s="42"/>
      <c r="R73" s="48">
        <f>SUM(R74:R119)</f>
        <v>22.597999999999995</v>
      </c>
      <c r="S73" s="54">
        <f>SUM(S74:S119)</f>
        <v>54770.004559999994</v>
      </c>
      <c r="T73" s="51"/>
      <c r="U73" s="51">
        <v>2E-05</v>
      </c>
    </row>
    <row r="74" spans="1:21" s="2" customFormat="1" ht="15.75" customHeight="1">
      <c r="A74" s="40" t="s">
        <v>151</v>
      </c>
      <c r="B74" s="41" t="s">
        <v>152</v>
      </c>
      <c r="C74" s="40" t="s">
        <v>25</v>
      </c>
      <c r="D74" s="42" t="e">
        <f>#REF!</f>
        <v>#REF!</v>
      </c>
      <c r="E74" s="50" t="e">
        <f>#REF!</f>
        <v>#REF!</v>
      </c>
      <c r="F74" s="40"/>
      <c r="G74" s="40"/>
      <c r="H74" s="40"/>
      <c r="I74" s="40"/>
      <c r="J74" s="40"/>
      <c r="K74" s="40"/>
      <c r="L74" s="43"/>
      <c r="M74" s="43"/>
      <c r="N74" s="43"/>
      <c r="O74" s="43"/>
      <c r="P74" s="43"/>
      <c r="Q74" s="44">
        <f>S74/R74</f>
        <v>2281.9471544715448</v>
      </c>
      <c r="R74" s="42">
        <v>0.246</v>
      </c>
      <c r="S74" s="45">
        <v>561.359</v>
      </c>
      <c r="T74" s="51">
        <v>0.0018900000000000002</v>
      </c>
      <c r="U74" s="51">
        <v>0.0002835</v>
      </c>
    </row>
    <row r="75" spans="1:21" s="2" customFormat="1" ht="15.75" customHeight="1">
      <c r="A75" s="40" t="s">
        <v>153</v>
      </c>
      <c r="B75" s="41" t="s">
        <v>154</v>
      </c>
      <c r="C75" s="40" t="s">
        <v>25</v>
      </c>
      <c r="D75" s="42" t="e">
        <f>#REF!</f>
        <v>#REF!</v>
      </c>
      <c r="E75" s="50" t="e">
        <f>#REF!</f>
        <v>#REF!</v>
      </c>
      <c r="F75" s="40"/>
      <c r="G75" s="40"/>
      <c r="H75" s="40"/>
      <c r="I75" s="40"/>
      <c r="J75" s="40"/>
      <c r="K75" s="40"/>
      <c r="L75" s="43"/>
      <c r="M75" s="43"/>
      <c r="N75" s="43"/>
      <c r="O75" s="43"/>
      <c r="P75" s="43"/>
      <c r="Q75" s="44">
        <f>S75/R75</f>
        <v>2145.0830324909743</v>
      </c>
      <c r="R75" s="42">
        <v>0.277</v>
      </c>
      <c r="S75" s="45">
        <v>594.188</v>
      </c>
      <c r="T75" s="51">
        <v>0.00202</v>
      </c>
      <c r="U75" s="51">
        <v>0.000303</v>
      </c>
    </row>
    <row r="76" spans="1:21" s="2" customFormat="1" ht="15.75" customHeight="1">
      <c r="A76" s="40" t="s">
        <v>155</v>
      </c>
      <c r="B76" s="41" t="s">
        <v>156</v>
      </c>
      <c r="C76" s="40" t="s">
        <v>25</v>
      </c>
      <c r="D76" s="42" t="e">
        <f>#REF!</f>
        <v>#REF!</v>
      </c>
      <c r="E76" s="50" t="e">
        <f>#REF!</f>
        <v>#REF!</v>
      </c>
      <c r="F76" s="40"/>
      <c r="G76" s="40"/>
      <c r="H76" s="40"/>
      <c r="I76" s="40"/>
      <c r="J76" s="40"/>
      <c r="K76" s="40"/>
      <c r="L76" s="43"/>
      <c r="M76" s="43"/>
      <c r="N76" s="43"/>
      <c r="O76" s="43"/>
      <c r="P76" s="43"/>
      <c r="Q76" s="44">
        <f>S76/R76</f>
        <v>1795.857142857143</v>
      </c>
      <c r="R76" s="42">
        <v>0.686</v>
      </c>
      <c r="S76" s="45">
        <v>1231.958</v>
      </c>
      <c r="T76" s="51">
        <v>0.000553793608866552</v>
      </c>
      <c r="U76" s="51">
        <v>8E-05</v>
      </c>
    </row>
    <row r="77" spans="1:21" s="2" customFormat="1" ht="15.75" customHeight="1">
      <c r="A77" s="40" t="s">
        <v>157</v>
      </c>
      <c r="B77" s="41" t="s">
        <v>158</v>
      </c>
      <c r="C77" s="40" t="s">
        <v>25</v>
      </c>
      <c r="D77" s="42" t="e">
        <f>#REF!</f>
        <v>#REF!</v>
      </c>
      <c r="E77" s="50" t="e">
        <f>#REF!</f>
        <v>#REF!</v>
      </c>
      <c r="F77" s="40"/>
      <c r="G77" s="40"/>
      <c r="H77" s="40"/>
      <c r="I77" s="40"/>
      <c r="J77" s="40"/>
      <c r="K77" s="40"/>
      <c r="L77" s="43"/>
      <c r="M77" s="43"/>
      <c r="N77" s="43"/>
      <c r="O77" s="43"/>
      <c r="P77" s="43"/>
      <c r="Q77" s="44">
        <f>S77/R77</f>
        <v>1630.5280373831777</v>
      </c>
      <c r="R77" s="42">
        <v>0.214</v>
      </c>
      <c r="S77" s="45">
        <v>348.933</v>
      </c>
      <c r="T77" s="51">
        <v>0.000632391270295275</v>
      </c>
      <c r="U77" s="51">
        <v>9E-05</v>
      </c>
    </row>
    <row r="78" spans="1:21" s="2" customFormat="1" ht="12.75" customHeight="1">
      <c r="A78" s="40" t="s">
        <v>159</v>
      </c>
      <c r="B78" s="41" t="s">
        <v>160</v>
      </c>
      <c r="C78" s="40" t="s">
        <v>25</v>
      </c>
      <c r="D78" s="42" t="e">
        <f>#REF!</f>
        <v>#REF!</v>
      </c>
      <c r="E78" s="50" t="e">
        <f>#REF!</f>
        <v>#REF!</v>
      </c>
      <c r="F78" s="40"/>
      <c r="G78" s="40"/>
      <c r="H78" s="40"/>
      <c r="I78" s="40"/>
      <c r="J78" s="40"/>
      <c r="K78" s="40"/>
      <c r="L78" s="43"/>
      <c r="M78" s="43"/>
      <c r="N78" s="43"/>
      <c r="O78" s="43"/>
      <c r="P78" s="43"/>
      <c r="Q78" s="44">
        <f>S78/R78</f>
        <v>3768.169811320755</v>
      </c>
      <c r="R78" s="42">
        <v>0.636</v>
      </c>
      <c r="S78" s="45">
        <v>2396.556</v>
      </c>
      <c r="T78" s="51">
        <v>0.00058</v>
      </c>
      <c r="U78" s="51">
        <v>9E-05</v>
      </c>
    </row>
    <row r="79" spans="1:21" s="2" customFormat="1" ht="12.75" customHeight="1">
      <c r="A79" s="40" t="s">
        <v>161</v>
      </c>
      <c r="B79" s="41" t="s">
        <v>162</v>
      </c>
      <c r="C79" s="40" t="s">
        <v>25</v>
      </c>
      <c r="D79" s="42" t="e">
        <f>#REF!</f>
        <v>#REF!</v>
      </c>
      <c r="E79" s="50" t="e">
        <f>#REF!</f>
        <v>#REF!</v>
      </c>
      <c r="F79" s="40"/>
      <c r="G79" s="40"/>
      <c r="H79" s="40"/>
      <c r="I79" s="40"/>
      <c r="J79" s="40"/>
      <c r="K79" s="40"/>
      <c r="L79" s="43"/>
      <c r="M79" s="43"/>
      <c r="N79" s="43"/>
      <c r="O79" s="43"/>
      <c r="P79" s="43"/>
      <c r="Q79" s="44">
        <f>S79/R79</f>
        <v>2886.8247863247866</v>
      </c>
      <c r="R79" s="42">
        <v>0.468</v>
      </c>
      <c r="S79" s="45">
        <v>1351.034</v>
      </c>
      <c r="T79" s="51">
        <v>0.00025</v>
      </c>
      <c r="U79" s="51">
        <v>3E-05</v>
      </c>
    </row>
    <row r="80" spans="1:21" s="2" customFormat="1" ht="27" customHeight="1">
      <c r="A80" s="40" t="s">
        <v>163</v>
      </c>
      <c r="B80" s="41" t="s">
        <v>164</v>
      </c>
      <c r="C80" s="40" t="s">
        <v>25</v>
      </c>
      <c r="D80" s="42" t="e">
        <f>#REF!</f>
        <v>#REF!</v>
      </c>
      <c r="E80" s="50" t="e">
        <f>#REF!</f>
        <v>#REF!</v>
      </c>
      <c r="F80" s="40"/>
      <c r="G80" s="40"/>
      <c r="H80" s="40"/>
      <c r="I80" s="40"/>
      <c r="J80" s="40"/>
      <c r="K80" s="40"/>
      <c r="L80" s="43"/>
      <c r="M80" s="43"/>
      <c r="N80" s="43"/>
      <c r="O80" s="43"/>
      <c r="P80" s="43"/>
      <c r="Q80" s="44">
        <f>S80/R80</f>
        <v>3700.7656249999995</v>
      </c>
      <c r="R80" s="42">
        <v>0.256</v>
      </c>
      <c r="S80" s="45">
        <v>947.396</v>
      </c>
      <c r="T80" s="51">
        <v>0.00135560445885296</v>
      </c>
      <c r="U80" s="51">
        <v>0.000203340668827945</v>
      </c>
    </row>
    <row r="81" spans="1:21" s="2" customFormat="1" ht="12.75" customHeight="1">
      <c r="A81" s="40" t="s">
        <v>165</v>
      </c>
      <c r="B81" s="41" t="s">
        <v>166</v>
      </c>
      <c r="C81" s="40" t="s">
        <v>25</v>
      </c>
      <c r="D81" s="42" t="e">
        <f>#REF!</f>
        <v>#REF!</v>
      </c>
      <c r="E81" s="50" t="e">
        <f>#REF!</f>
        <v>#REF!</v>
      </c>
      <c r="F81" s="40"/>
      <c r="G81" s="40"/>
      <c r="H81" s="40"/>
      <c r="I81" s="40"/>
      <c r="J81" s="40"/>
      <c r="K81" s="40"/>
      <c r="L81" s="43"/>
      <c r="M81" s="43"/>
      <c r="N81" s="43"/>
      <c r="O81" s="43"/>
      <c r="P81" s="43"/>
      <c r="Q81" s="44">
        <f>S81/R81</f>
        <v>5838.873873873874</v>
      </c>
      <c r="R81" s="42">
        <v>0.333</v>
      </c>
      <c r="S81" s="45">
        <v>1944.345</v>
      </c>
      <c r="T81" s="51">
        <v>0.000516424185605806</v>
      </c>
      <c r="U81" s="51">
        <v>7.74636278408709E-05</v>
      </c>
    </row>
    <row r="82" spans="1:21" s="2" customFormat="1" ht="15.75" customHeight="1">
      <c r="A82" s="40" t="s">
        <v>167</v>
      </c>
      <c r="B82" s="41" t="s">
        <v>168</v>
      </c>
      <c r="C82" s="40" t="s">
        <v>25</v>
      </c>
      <c r="D82" s="42" t="e">
        <f>#REF!</f>
        <v>#REF!</v>
      </c>
      <c r="E82" s="50" t="e">
        <f>#REF!</f>
        <v>#REF!</v>
      </c>
      <c r="F82" s="40"/>
      <c r="G82" s="40"/>
      <c r="H82" s="40"/>
      <c r="I82" s="40"/>
      <c r="J82" s="40"/>
      <c r="K82" s="40"/>
      <c r="L82" s="43"/>
      <c r="M82" s="43"/>
      <c r="N82" s="43"/>
      <c r="O82" s="43"/>
      <c r="P82" s="43"/>
      <c r="Q82" s="44">
        <f>S82/R82</f>
        <v>2710.2077922077924</v>
      </c>
      <c r="R82" s="42">
        <v>0.154</v>
      </c>
      <c r="S82" s="45">
        <v>417.372</v>
      </c>
      <c r="T82" s="51">
        <v>0.0005585193747897101</v>
      </c>
      <c r="U82" s="51">
        <v>8E-05</v>
      </c>
    </row>
    <row r="83" spans="1:21" s="2" customFormat="1" ht="15.75" customHeight="1">
      <c r="A83" s="40" t="s">
        <v>169</v>
      </c>
      <c r="B83" s="41" t="s">
        <v>170</v>
      </c>
      <c r="C83" s="40" t="s">
        <v>25</v>
      </c>
      <c r="D83" s="42" t="e">
        <f>#REF!</f>
        <v>#REF!</v>
      </c>
      <c r="E83" s="50" t="e">
        <f>#REF!</f>
        <v>#REF!</v>
      </c>
      <c r="F83" s="40"/>
      <c r="G83" s="40"/>
      <c r="H83" s="40"/>
      <c r="I83" s="40"/>
      <c r="J83" s="40"/>
      <c r="K83" s="40"/>
      <c r="L83" s="43"/>
      <c r="M83" s="43"/>
      <c r="N83" s="43"/>
      <c r="O83" s="43"/>
      <c r="P83" s="43"/>
      <c r="Q83" s="44">
        <f>S83/R83</f>
        <v>4797.012048192771</v>
      </c>
      <c r="R83" s="42">
        <v>0.166</v>
      </c>
      <c r="S83" s="45">
        <v>796.304</v>
      </c>
      <c r="T83" s="51">
        <v>0.000679220779526468</v>
      </c>
      <c r="U83" s="51">
        <v>0.00010188311692897</v>
      </c>
    </row>
    <row r="84" spans="1:21" s="2" customFormat="1" ht="12.75" customHeight="1">
      <c r="A84" s="40" t="s">
        <v>171</v>
      </c>
      <c r="B84" s="41" t="s">
        <v>172</v>
      </c>
      <c r="C84" s="40" t="s">
        <v>25</v>
      </c>
      <c r="D84" s="40"/>
      <c r="E84" s="40"/>
      <c r="F84" s="42" t="e">
        <f>#REF!</f>
        <v>#REF!</v>
      </c>
      <c r="G84" s="50" t="e">
        <f>#REF!</f>
        <v>#REF!</v>
      </c>
      <c r="H84" s="40"/>
      <c r="I84" s="40"/>
      <c r="J84" s="40"/>
      <c r="K84" s="40"/>
      <c r="L84" s="43"/>
      <c r="M84" s="43"/>
      <c r="N84" s="43"/>
      <c r="O84" s="43"/>
      <c r="P84" s="43"/>
      <c r="Q84" s="44">
        <f>S84/R84</f>
        <v>5169.867256637169</v>
      </c>
      <c r="R84" s="42">
        <v>0.226</v>
      </c>
      <c r="S84" s="45">
        <v>1168.39</v>
      </c>
      <c r="T84" s="51">
        <v>0.000679220779526468</v>
      </c>
      <c r="U84" s="51">
        <v>0.00010188311692897</v>
      </c>
    </row>
    <row r="85" spans="1:21" s="2" customFormat="1" ht="15.75" customHeight="1">
      <c r="A85" s="40" t="s">
        <v>173</v>
      </c>
      <c r="B85" s="41" t="s">
        <v>174</v>
      </c>
      <c r="C85" s="40" t="s">
        <v>25</v>
      </c>
      <c r="D85" s="40"/>
      <c r="E85" s="40"/>
      <c r="F85" s="42" t="e">
        <f>#REF!</f>
        <v>#REF!</v>
      </c>
      <c r="G85" s="50" t="e">
        <f>#REF!</f>
        <v>#REF!</v>
      </c>
      <c r="H85" s="40"/>
      <c r="I85" s="40"/>
      <c r="J85" s="40"/>
      <c r="K85" s="40"/>
      <c r="L85" s="43"/>
      <c r="M85" s="43"/>
      <c r="N85" s="43"/>
      <c r="O85" s="43"/>
      <c r="P85" s="43"/>
      <c r="Q85" s="44">
        <f>S85/R85</f>
        <v>3192.944303797468</v>
      </c>
      <c r="R85" s="42">
        <v>0.395</v>
      </c>
      <c r="S85" s="45">
        <v>1261.213</v>
      </c>
      <c r="T85" s="51">
        <v>0.000679220779526468</v>
      </c>
      <c r="U85" s="51">
        <v>0.00010188311692897</v>
      </c>
    </row>
    <row r="86" spans="1:21" s="2" customFormat="1" ht="15.75" customHeight="1">
      <c r="A86" s="40" t="s">
        <v>175</v>
      </c>
      <c r="B86" s="41" t="s">
        <v>176</v>
      </c>
      <c r="C86" s="40" t="s">
        <v>25</v>
      </c>
      <c r="D86" s="40"/>
      <c r="E86" s="40"/>
      <c r="F86" s="42" t="e">
        <f>#REF!</f>
        <v>#REF!</v>
      </c>
      <c r="G86" s="50" t="e">
        <f>#REF!</f>
        <v>#REF!</v>
      </c>
      <c r="H86" s="40"/>
      <c r="I86" s="40"/>
      <c r="J86" s="40"/>
      <c r="K86" s="40"/>
      <c r="L86" s="43"/>
      <c r="M86" s="43"/>
      <c r="N86" s="43"/>
      <c r="O86" s="43"/>
      <c r="P86" s="43"/>
      <c r="Q86" s="42">
        <v>1765.8</v>
      </c>
      <c r="R86" s="42">
        <v>0.392</v>
      </c>
      <c r="S86" s="45">
        <f>Q86*R86</f>
        <v>692.1936000000001</v>
      </c>
      <c r="T86" s="51">
        <v>0.0010500000000000002</v>
      </c>
      <c r="U86" s="51">
        <v>0.00016</v>
      </c>
    </row>
    <row r="87" spans="1:21" s="2" customFormat="1" ht="15.75" customHeight="1">
      <c r="A87" s="40" t="s">
        <v>177</v>
      </c>
      <c r="B87" s="41" t="s">
        <v>178</v>
      </c>
      <c r="C87" s="40" t="s">
        <v>25</v>
      </c>
      <c r="D87" s="40"/>
      <c r="E87" s="40"/>
      <c r="F87" s="42" t="e">
        <f>#REF!</f>
        <v>#REF!</v>
      </c>
      <c r="G87" s="50" t="e">
        <f>#REF!</f>
        <v>#REF!</v>
      </c>
      <c r="H87" s="40"/>
      <c r="I87" s="40"/>
      <c r="J87" s="40"/>
      <c r="K87" s="40"/>
      <c r="L87" s="43"/>
      <c r="M87" s="43"/>
      <c r="N87" s="43"/>
      <c r="O87" s="43"/>
      <c r="P87" s="43"/>
      <c r="Q87" s="44">
        <f>S87/R87</f>
        <v>1699.3993808049534</v>
      </c>
      <c r="R87" s="42">
        <v>0.323</v>
      </c>
      <c r="S87" s="45">
        <v>548.906</v>
      </c>
      <c r="T87" s="51">
        <v>0.0007933333333333331</v>
      </c>
      <c r="U87" s="51">
        <v>0.00012</v>
      </c>
    </row>
    <row r="88" spans="1:21" s="2" customFormat="1" ht="15.75" customHeight="1">
      <c r="A88" s="40" t="s">
        <v>179</v>
      </c>
      <c r="B88" s="41" t="s">
        <v>180</v>
      </c>
      <c r="C88" s="40" t="s">
        <v>25</v>
      </c>
      <c r="D88" s="40"/>
      <c r="E88" s="40"/>
      <c r="F88" s="42" t="e">
        <f>#REF!</f>
        <v>#REF!</v>
      </c>
      <c r="G88" s="50" t="e">
        <f>#REF!</f>
        <v>#REF!</v>
      </c>
      <c r="H88" s="40"/>
      <c r="I88" s="40"/>
      <c r="J88" s="40"/>
      <c r="K88" s="40"/>
      <c r="L88" s="43"/>
      <c r="M88" s="43"/>
      <c r="N88" s="43"/>
      <c r="O88" s="43"/>
      <c r="P88" s="43"/>
      <c r="Q88" s="44">
        <f>S88/R88</f>
        <v>2208.9653465346532</v>
      </c>
      <c r="R88" s="42">
        <v>0.202</v>
      </c>
      <c r="S88" s="45">
        <v>446.211</v>
      </c>
      <c r="T88" s="51">
        <v>0.000815110208661429</v>
      </c>
      <c r="U88" s="51">
        <v>0.00012</v>
      </c>
    </row>
    <row r="89" spans="1:21" s="2" customFormat="1" ht="15.75" customHeight="1">
      <c r="A89" s="40" t="s">
        <v>181</v>
      </c>
      <c r="B89" s="41" t="s">
        <v>182</v>
      </c>
      <c r="C89" s="40" t="s">
        <v>25</v>
      </c>
      <c r="D89" s="40"/>
      <c r="E89" s="40"/>
      <c r="F89" s="42" t="e">
        <f>#REF!</f>
        <v>#REF!</v>
      </c>
      <c r="G89" s="50" t="e">
        <f>#REF!</f>
        <v>#REF!</v>
      </c>
      <c r="H89" s="40"/>
      <c r="I89" s="40"/>
      <c r="J89" s="40"/>
      <c r="K89" s="40"/>
      <c r="L89" s="43"/>
      <c r="M89" s="43"/>
      <c r="N89" s="43"/>
      <c r="O89" s="43"/>
      <c r="P89" s="43"/>
      <c r="Q89" s="44">
        <f>S89/R89</f>
        <v>2490.356275303644</v>
      </c>
      <c r="R89" s="42">
        <v>0.247</v>
      </c>
      <c r="S89" s="45">
        <v>615.118</v>
      </c>
      <c r="T89" s="51">
        <v>0.00023</v>
      </c>
      <c r="U89" s="51">
        <v>3E-05</v>
      </c>
    </row>
    <row r="90" spans="1:21" s="2" customFormat="1" ht="15.75" customHeight="1">
      <c r="A90" s="40" t="s">
        <v>183</v>
      </c>
      <c r="B90" s="41" t="s">
        <v>184</v>
      </c>
      <c r="C90" s="40" t="s">
        <v>25</v>
      </c>
      <c r="D90" s="40"/>
      <c r="E90" s="40"/>
      <c r="F90" s="42" t="e">
        <f>#REF!</f>
        <v>#REF!</v>
      </c>
      <c r="G90" s="50" t="e">
        <f>#REF!</f>
        <v>#REF!</v>
      </c>
      <c r="H90" s="40"/>
      <c r="I90" s="40"/>
      <c r="J90" s="40"/>
      <c r="K90" s="40"/>
      <c r="L90" s="43"/>
      <c r="M90" s="43"/>
      <c r="N90" s="43"/>
      <c r="O90" s="43"/>
      <c r="P90" s="43"/>
      <c r="Q90" s="44">
        <f>S90/R90</f>
        <v>3930.297297297297</v>
      </c>
      <c r="R90" s="42">
        <v>0.037</v>
      </c>
      <c r="S90" s="45">
        <v>145.421</v>
      </c>
      <c r="T90" s="51">
        <v>0.00109666666666667</v>
      </c>
      <c r="U90" s="51">
        <v>0.0001645</v>
      </c>
    </row>
    <row r="91" spans="1:21" s="2" customFormat="1" ht="12.75" customHeight="1">
      <c r="A91" s="40" t="s">
        <v>185</v>
      </c>
      <c r="B91" s="41" t="s">
        <v>186</v>
      </c>
      <c r="C91" s="40" t="s">
        <v>25</v>
      </c>
      <c r="D91" s="40"/>
      <c r="E91" s="40"/>
      <c r="F91" s="42" t="e">
        <f>#REF!</f>
        <v>#REF!</v>
      </c>
      <c r="G91" s="50" t="e">
        <f>#REF!</f>
        <v>#REF!</v>
      </c>
      <c r="H91" s="40"/>
      <c r="I91" s="40"/>
      <c r="J91" s="40"/>
      <c r="K91" s="40"/>
      <c r="L91" s="43"/>
      <c r="M91" s="43"/>
      <c r="N91" s="43"/>
      <c r="O91" s="43"/>
      <c r="P91" s="43"/>
      <c r="Q91" s="44">
        <f>S91/R91</f>
        <v>2434.1563025210085</v>
      </c>
      <c r="R91" s="42">
        <v>0.595</v>
      </c>
      <c r="S91" s="45">
        <v>1448.323</v>
      </c>
      <c r="T91" s="51">
        <v>0.0007400000000000001</v>
      </c>
      <c r="U91" s="51">
        <v>0.000111</v>
      </c>
    </row>
    <row r="92" spans="1:21" s="2" customFormat="1" ht="15.75" customHeight="1">
      <c r="A92" s="40" t="s">
        <v>187</v>
      </c>
      <c r="B92" s="41" t="s">
        <v>188</v>
      </c>
      <c r="C92" s="40" t="s">
        <v>25</v>
      </c>
      <c r="D92" s="40"/>
      <c r="E92" s="40"/>
      <c r="F92" s="42" t="e">
        <f>#REF!</f>
        <v>#REF!</v>
      </c>
      <c r="G92" s="50" t="e">
        <f>#REF!</f>
        <v>#REF!</v>
      </c>
      <c r="H92" s="40"/>
      <c r="I92" s="40"/>
      <c r="J92" s="40"/>
      <c r="K92" s="40"/>
      <c r="L92" s="43"/>
      <c r="M92" s="43"/>
      <c r="N92" s="43"/>
      <c r="O92" s="43"/>
      <c r="P92" s="43"/>
      <c r="Q92" s="44">
        <f>S92/R92</f>
        <v>2826.8809523809523</v>
      </c>
      <c r="R92" s="42">
        <v>0.042</v>
      </c>
      <c r="S92" s="45">
        <v>118.729</v>
      </c>
      <c r="T92" s="51">
        <v>0.00129150721450398</v>
      </c>
      <c r="U92" s="51">
        <v>0.000193726082175597</v>
      </c>
    </row>
    <row r="93" spans="1:21" s="2" customFormat="1" ht="15.75" customHeight="1">
      <c r="A93" s="40" t="s">
        <v>189</v>
      </c>
      <c r="B93" s="41" t="s">
        <v>190</v>
      </c>
      <c r="C93" s="40" t="s">
        <v>25</v>
      </c>
      <c r="D93" s="40"/>
      <c r="E93" s="40"/>
      <c r="F93" s="42" t="e">
        <f>#REF!</f>
        <v>#REF!</v>
      </c>
      <c r="G93" s="50" t="e">
        <f>#REF!</f>
        <v>#REF!</v>
      </c>
      <c r="H93" s="40"/>
      <c r="I93" s="40"/>
      <c r="J93" s="40"/>
      <c r="K93" s="40"/>
      <c r="L93" s="43"/>
      <c r="M93" s="43"/>
      <c r="N93" s="43"/>
      <c r="O93" s="43"/>
      <c r="P93" s="43"/>
      <c r="Q93" s="44">
        <f>S93/R93</f>
        <v>2383.3472222222226</v>
      </c>
      <c r="R93" s="42">
        <v>0.504</v>
      </c>
      <c r="S93" s="45">
        <v>1201.207</v>
      </c>
      <c r="T93" s="51">
        <v>0.0007800000000000001</v>
      </c>
      <c r="U93" s="51">
        <v>0.00012</v>
      </c>
    </row>
    <row r="94" spans="1:21" s="2" customFormat="1" ht="15.75" customHeight="1">
      <c r="A94" s="40" t="s">
        <v>191</v>
      </c>
      <c r="B94" s="41" t="s">
        <v>192</v>
      </c>
      <c r="C94" s="40" t="s">
        <v>25</v>
      </c>
      <c r="D94" s="40"/>
      <c r="E94" s="40"/>
      <c r="F94" s="40"/>
      <c r="G94" s="40"/>
      <c r="H94" s="42" t="e">
        <f>#REF!</f>
        <v>#REF!</v>
      </c>
      <c r="I94" s="50" t="e">
        <f>#REF!</f>
        <v>#REF!</v>
      </c>
      <c r="J94" s="40"/>
      <c r="K94" s="40"/>
      <c r="L94" s="43"/>
      <c r="M94" s="43"/>
      <c r="N94" s="43"/>
      <c r="O94" s="43"/>
      <c r="P94" s="43"/>
      <c r="Q94" s="44">
        <f>S94/R94</f>
        <v>2939.3345588235293</v>
      </c>
      <c r="R94" s="42">
        <v>0.272</v>
      </c>
      <c r="S94" s="45">
        <v>799.499</v>
      </c>
      <c r="T94" s="51">
        <v>0.0008100000000000001</v>
      </c>
      <c r="U94" s="51">
        <v>0.00012</v>
      </c>
    </row>
    <row r="95" spans="1:21" s="2" customFormat="1" ht="15.75" customHeight="1">
      <c r="A95" s="40" t="s">
        <v>193</v>
      </c>
      <c r="B95" s="41" t="s">
        <v>194</v>
      </c>
      <c r="C95" s="40" t="s">
        <v>25</v>
      </c>
      <c r="D95" s="40"/>
      <c r="E95" s="40"/>
      <c r="F95" s="40"/>
      <c r="G95" s="40"/>
      <c r="H95" s="42" t="e">
        <f>#REF!</f>
        <v>#REF!</v>
      </c>
      <c r="I95" s="50" t="e">
        <f>#REF!</f>
        <v>#REF!</v>
      </c>
      <c r="J95" s="40"/>
      <c r="K95" s="40"/>
      <c r="L95" s="43"/>
      <c r="M95" s="43"/>
      <c r="N95" s="43"/>
      <c r="O95" s="43"/>
      <c r="P95" s="43"/>
      <c r="Q95" s="44">
        <f>S95/R95</f>
        <v>2206.4703138252758</v>
      </c>
      <c r="R95" s="42">
        <v>2.358</v>
      </c>
      <c r="S95" s="45">
        <v>5202.857</v>
      </c>
      <c r="T95" s="51">
        <v>0.00238279233103726</v>
      </c>
      <c r="U95" s="51">
        <v>0.00035</v>
      </c>
    </row>
    <row r="96" spans="1:21" s="2" customFormat="1" ht="15.75" customHeight="1">
      <c r="A96" s="40" t="s">
        <v>195</v>
      </c>
      <c r="B96" s="41" t="s">
        <v>196</v>
      </c>
      <c r="C96" s="40" t="s">
        <v>25</v>
      </c>
      <c r="D96" s="40"/>
      <c r="E96" s="40"/>
      <c r="F96" s="40"/>
      <c r="G96" s="40"/>
      <c r="H96" s="42" t="e">
        <f>#REF!</f>
        <v>#REF!</v>
      </c>
      <c r="I96" s="50" t="e">
        <f>#REF!</f>
        <v>#REF!</v>
      </c>
      <c r="J96" s="40"/>
      <c r="K96" s="40"/>
      <c r="L96" s="43"/>
      <c r="M96" s="43"/>
      <c r="N96" s="43"/>
      <c r="O96" s="43"/>
      <c r="P96" s="43"/>
      <c r="Q96" s="44">
        <f>S96/R96</f>
        <v>2798.6260869565217</v>
      </c>
      <c r="R96" s="42">
        <v>0.46</v>
      </c>
      <c r="S96" s="45">
        <v>1287.368</v>
      </c>
      <c r="T96" s="51">
        <v>0.00341410300802421</v>
      </c>
      <c r="U96" s="51">
        <v>0.00051</v>
      </c>
    </row>
    <row r="97" spans="1:21" s="2" customFormat="1" ht="15.75" customHeight="1">
      <c r="A97" s="40" t="s">
        <v>197</v>
      </c>
      <c r="B97" s="41" t="s">
        <v>198</v>
      </c>
      <c r="C97" s="40" t="s">
        <v>25</v>
      </c>
      <c r="D97" s="40"/>
      <c r="E97" s="40"/>
      <c r="F97" s="40"/>
      <c r="G97" s="40"/>
      <c r="H97" s="42" t="e">
        <f>#REF!</f>
        <v>#REF!</v>
      </c>
      <c r="I97" s="50" t="e">
        <f>#REF!</f>
        <v>#REF!</v>
      </c>
      <c r="J97" s="40"/>
      <c r="K97" s="40"/>
      <c r="L97" s="43"/>
      <c r="M97" s="43"/>
      <c r="N97" s="43"/>
      <c r="O97" s="43"/>
      <c r="P97" s="43"/>
      <c r="Q97" s="42">
        <v>2347.16</v>
      </c>
      <c r="R97" s="42">
        <v>0.506</v>
      </c>
      <c r="S97" s="45">
        <f>Q97*R97</f>
        <v>1187.6629599999999</v>
      </c>
      <c r="T97" s="51">
        <v>0.00029</v>
      </c>
      <c r="U97" s="51">
        <v>4E-05</v>
      </c>
    </row>
    <row r="98" spans="1:21" s="2" customFormat="1" ht="15.75" customHeight="1">
      <c r="A98" s="40" t="s">
        <v>199</v>
      </c>
      <c r="B98" s="41" t="s">
        <v>200</v>
      </c>
      <c r="C98" s="40" t="s">
        <v>25</v>
      </c>
      <c r="D98" s="40"/>
      <c r="E98" s="40"/>
      <c r="F98" s="40"/>
      <c r="G98" s="40"/>
      <c r="H98" s="42" t="e">
        <f>#REF!</f>
        <v>#REF!</v>
      </c>
      <c r="I98" s="50" t="e">
        <f>#REF!</f>
        <v>#REF!</v>
      </c>
      <c r="J98" s="40"/>
      <c r="K98" s="40"/>
      <c r="L98" s="43"/>
      <c r="M98" s="43"/>
      <c r="N98" s="43"/>
      <c r="O98" s="43"/>
      <c r="P98" s="43"/>
      <c r="Q98" s="44">
        <f>S98/R98</f>
        <v>2238.293269230769</v>
      </c>
      <c r="R98" s="42">
        <v>0.8320000000000001</v>
      </c>
      <c r="S98" s="45">
        <v>1862.26</v>
      </c>
      <c r="T98" s="51">
        <v>0.00029</v>
      </c>
      <c r="U98" s="51">
        <v>4E-05</v>
      </c>
    </row>
    <row r="99" spans="1:21" s="2" customFormat="1" ht="15.75" customHeight="1">
      <c r="A99" s="40" t="s">
        <v>201</v>
      </c>
      <c r="B99" s="41" t="s">
        <v>202</v>
      </c>
      <c r="C99" s="40" t="s">
        <v>25</v>
      </c>
      <c r="D99" s="40"/>
      <c r="E99" s="40"/>
      <c r="F99" s="40"/>
      <c r="G99" s="40"/>
      <c r="H99" s="42" t="e">
        <f>#REF!</f>
        <v>#REF!</v>
      </c>
      <c r="I99" s="50" t="e">
        <f>#REF!</f>
        <v>#REF!</v>
      </c>
      <c r="J99" s="40"/>
      <c r="K99" s="40"/>
      <c r="L99" s="43"/>
      <c r="M99" s="43"/>
      <c r="N99" s="43"/>
      <c r="O99" s="43"/>
      <c r="P99" s="43"/>
      <c r="Q99" s="44">
        <f>S99/R99</f>
        <v>2401.035185185185</v>
      </c>
      <c r="R99" s="42">
        <v>0.54</v>
      </c>
      <c r="S99" s="45">
        <v>1296.559</v>
      </c>
      <c r="T99" s="51">
        <v>0.0039849291973227405</v>
      </c>
      <c r="U99" s="51">
        <v>0.000597739379598411</v>
      </c>
    </row>
    <row r="100" spans="1:21" s="2" customFormat="1" ht="12.75" customHeight="1">
      <c r="A100" s="40" t="s">
        <v>203</v>
      </c>
      <c r="B100" s="41" t="s">
        <v>204</v>
      </c>
      <c r="C100" s="40" t="s">
        <v>25</v>
      </c>
      <c r="D100" s="40"/>
      <c r="E100" s="40"/>
      <c r="F100" s="40"/>
      <c r="G100" s="40"/>
      <c r="H100" s="42" t="e">
        <f>#REF!</f>
        <v>#REF!</v>
      </c>
      <c r="I100" s="50" t="e">
        <f>#REF!</f>
        <v>#REF!</v>
      </c>
      <c r="J100" s="40"/>
      <c r="K100" s="40"/>
      <c r="L100" s="43"/>
      <c r="M100" s="43"/>
      <c r="N100" s="43"/>
      <c r="O100" s="43"/>
      <c r="P100" s="43"/>
      <c r="Q100" s="44">
        <f>S100/R100</f>
        <v>3944.37687366167</v>
      </c>
      <c r="R100" s="42">
        <v>0.467</v>
      </c>
      <c r="S100" s="45">
        <v>1842.024</v>
      </c>
      <c r="T100" s="51">
        <v>0.0004923044034466441</v>
      </c>
      <c r="U100" s="51">
        <v>7.38456605169965E-05</v>
      </c>
    </row>
    <row r="101" spans="1:21" s="2" customFormat="1" ht="12.75" customHeight="1">
      <c r="A101" s="40" t="s">
        <v>205</v>
      </c>
      <c r="B101" s="41" t="s">
        <v>206</v>
      </c>
      <c r="C101" s="40" t="s">
        <v>25</v>
      </c>
      <c r="D101" s="40"/>
      <c r="E101" s="40"/>
      <c r="F101" s="40"/>
      <c r="G101" s="40"/>
      <c r="H101" s="42" t="e">
        <f>#REF!</f>
        <v>#REF!</v>
      </c>
      <c r="I101" s="50" t="e">
        <f>#REF!</f>
        <v>#REF!</v>
      </c>
      <c r="J101" s="40"/>
      <c r="K101" s="40"/>
      <c r="L101" s="43"/>
      <c r="M101" s="43"/>
      <c r="N101" s="43"/>
      <c r="O101" s="43"/>
      <c r="P101" s="43"/>
      <c r="Q101" s="44">
        <f>S101/R101</f>
        <v>2923.612244897959</v>
      </c>
      <c r="R101" s="42">
        <v>0.392</v>
      </c>
      <c r="S101" s="45">
        <v>1146.056</v>
      </c>
      <c r="T101" s="51">
        <v>0.000493333333333333</v>
      </c>
      <c r="U101" s="51">
        <v>7.4E-05</v>
      </c>
    </row>
    <row r="102" spans="1:21" s="2" customFormat="1" ht="15.75" customHeight="1">
      <c r="A102" s="40" t="s">
        <v>207</v>
      </c>
      <c r="B102" s="41" t="s">
        <v>208</v>
      </c>
      <c r="C102" s="40" t="s">
        <v>25</v>
      </c>
      <c r="D102" s="40"/>
      <c r="E102" s="40"/>
      <c r="F102" s="40"/>
      <c r="G102" s="40"/>
      <c r="H102" s="42" t="e">
        <f>#REF!</f>
        <v>#REF!</v>
      </c>
      <c r="I102" s="50" t="e">
        <f>#REF!</f>
        <v>#REF!</v>
      </c>
      <c r="J102" s="40"/>
      <c r="K102" s="40"/>
      <c r="L102" s="43"/>
      <c r="M102" s="43"/>
      <c r="N102" s="43"/>
      <c r="O102" s="43"/>
      <c r="P102" s="43"/>
      <c r="Q102" s="44">
        <f>S102/R102</f>
        <v>2238.6758544652703</v>
      </c>
      <c r="R102" s="42">
        <v>0.907</v>
      </c>
      <c r="S102" s="45">
        <v>2030.479</v>
      </c>
      <c r="T102" s="51">
        <v>0.00106397727130317</v>
      </c>
      <c r="U102" s="51">
        <v>0.000159596590695475</v>
      </c>
    </row>
    <row r="103" spans="1:21" s="2" customFormat="1" ht="15.75" customHeight="1">
      <c r="A103" s="40" t="s">
        <v>209</v>
      </c>
      <c r="B103" s="41" t="s">
        <v>210</v>
      </c>
      <c r="C103" s="40" t="s">
        <v>25</v>
      </c>
      <c r="D103" s="40"/>
      <c r="E103" s="40"/>
      <c r="F103" s="40"/>
      <c r="G103" s="40"/>
      <c r="H103" s="42" t="e">
        <f>#REF!</f>
        <v>#REF!</v>
      </c>
      <c r="I103" s="50" t="e">
        <f>#REF!</f>
        <v>#REF!</v>
      </c>
      <c r="J103" s="40"/>
      <c r="K103" s="40"/>
      <c r="L103" s="43"/>
      <c r="M103" s="43"/>
      <c r="N103" s="43"/>
      <c r="O103" s="43"/>
      <c r="P103" s="43"/>
      <c r="Q103" s="44">
        <f>S103/R103</f>
        <v>2366.115658362989</v>
      </c>
      <c r="R103" s="42">
        <v>0.562</v>
      </c>
      <c r="S103" s="45">
        <v>1329.757</v>
      </c>
      <c r="T103" s="51">
        <v>0.00341410300802421</v>
      </c>
      <c r="U103" s="51">
        <v>0.00051</v>
      </c>
    </row>
    <row r="104" spans="1:21" s="2" customFormat="1" ht="15.75" customHeight="1">
      <c r="A104" s="40" t="s">
        <v>211</v>
      </c>
      <c r="B104" s="41" t="s">
        <v>212</v>
      </c>
      <c r="C104" s="40" t="s">
        <v>25</v>
      </c>
      <c r="D104" s="40"/>
      <c r="E104" s="40"/>
      <c r="F104" s="40"/>
      <c r="G104" s="40"/>
      <c r="H104" s="40"/>
      <c r="I104" s="40"/>
      <c r="J104" s="42" t="e">
        <f>#REF!</f>
        <v>#REF!</v>
      </c>
      <c r="K104" s="50" t="e">
        <f>#REF!</f>
        <v>#REF!</v>
      </c>
      <c r="L104" s="43"/>
      <c r="M104" s="43"/>
      <c r="N104" s="43"/>
      <c r="O104" s="43"/>
      <c r="P104" s="43"/>
      <c r="Q104" s="44">
        <f>S104/R104</f>
        <v>3157.731034482759</v>
      </c>
      <c r="R104" s="42">
        <v>0.435</v>
      </c>
      <c r="S104" s="45">
        <v>1373.613</v>
      </c>
      <c r="T104" s="51">
        <v>0.0009500000000000001</v>
      </c>
      <c r="U104" s="51">
        <v>0.00014</v>
      </c>
    </row>
    <row r="105" spans="1:21" s="2" customFormat="1" ht="27" customHeight="1">
      <c r="A105" s="40" t="s">
        <v>213</v>
      </c>
      <c r="B105" s="41" t="s">
        <v>214</v>
      </c>
      <c r="C105" s="40" t="s">
        <v>25</v>
      </c>
      <c r="D105" s="40"/>
      <c r="E105" s="40"/>
      <c r="F105" s="40"/>
      <c r="G105" s="40"/>
      <c r="H105" s="40"/>
      <c r="I105" s="40"/>
      <c r="J105" s="42" t="e">
        <f>#REF!</f>
        <v>#REF!</v>
      </c>
      <c r="K105" s="50" t="e">
        <f>#REF!</f>
        <v>#REF!</v>
      </c>
      <c r="L105" s="43"/>
      <c r="M105" s="43"/>
      <c r="N105" s="43"/>
      <c r="O105" s="43"/>
      <c r="P105" s="43"/>
      <c r="Q105" s="44">
        <f>S105/R105</f>
        <v>1738.2886836027712</v>
      </c>
      <c r="R105" s="42">
        <v>0.433</v>
      </c>
      <c r="S105" s="45">
        <v>752.679</v>
      </c>
      <c r="T105" s="51">
        <v>0.0008183896999506351</v>
      </c>
      <c r="U105" s="51">
        <v>0.00012</v>
      </c>
    </row>
    <row r="106" spans="1:21" s="2" customFormat="1" ht="15.75" customHeight="1">
      <c r="A106" s="40" t="s">
        <v>215</v>
      </c>
      <c r="B106" s="41" t="s">
        <v>216</v>
      </c>
      <c r="C106" s="40" t="s">
        <v>25</v>
      </c>
      <c r="D106" s="40"/>
      <c r="E106" s="40"/>
      <c r="F106" s="40"/>
      <c r="G106" s="40"/>
      <c r="H106" s="40"/>
      <c r="I106" s="40"/>
      <c r="J106" s="42" t="e">
        <f>#REF!</f>
        <v>#REF!</v>
      </c>
      <c r="K106" s="50" t="e">
        <f>#REF!</f>
        <v>#REF!</v>
      </c>
      <c r="L106" s="43"/>
      <c r="M106" s="43"/>
      <c r="N106" s="43"/>
      <c r="O106" s="43"/>
      <c r="P106" s="43"/>
      <c r="Q106" s="44">
        <f>S106/R106</f>
        <v>2155.4166666666665</v>
      </c>
      <c r="R106" s="42">
        <v>0.264</v>
      </c>
      <c r="S106" s="45">
        <v>569.03</v>
      </c>
      <c r="T106" s="51">
        <v>0.0007</v>
      </c>
      <c r="U106" s="51">
        <v>0.00011</v>
      </c>
    </row>
    <row r="107" spans="1:21" s="2" customFormat="1" ht="15.75" customHeight="1">
      <c r="A107" s="40" t="s">
        <v>217</v>
      </c>
      <c r="B107" s="41" t="s">
        <v>218</v>
      </c>
      <c r="C107" s="40" t="s">
        <v>25</v>
      </c>
      <c r="D107" s="40"/>
      <c r="E107" s="40"/>
      <c r="F107" s="40"/>
      <c r="G107" s="40"/>
      <c r="H107" s="40"/>
      <c r="I107" s="40"/>
      <c r="J107" s="42" t="e">
        <f>#REF!</f>
        <v>#REF!</v>
      </c>
      <c r="K107" s="50" t="e">
        <f>#REF!</f>
        <v>#REF!</v>
      </c>
      <c r="L107" s="43"/>
      <c r="M107" s="43"/>
      <c r="N107" s="43"/>
      <c r="O107" s="43"/>
      <c r="P107" s="43"/>
      <c r="Q107" s="44">
        <f>S107/R107</f>
        <v>2412.68085106383</v>
      </c>
      <c r="R107" s="42">
        <v>0.188</v>
      </c>
      <c r="S107" s="45">
        <v>453.584</v>
      </c>
      <c r="T107" s="51">
        <v>0.0017406978192273102</v>
      </c>
      <c r="U107" s="51">
        <v>0.000261104672884096</v>
      </c>
    </row>
    <row r="108" spans="1:21" s="2" customFormat="1" ht="12.75" customHeight="1">
      <c r="A108" s="40" t="s">
        <v>219</v>
      </c>
      <c r="B108" s="41" t="s">
        <v>220</v>
      </c>
      <c r="C108" s="40" t="s">
        <v>25</v>
      </c>
      <c r="D108" s="40"/>
      <c r="E108" s="40"/>
      <c r="F108" s="40"/>
      <c r="G108" s="40"/>
      <c r="H108" s="40"/>
      <c r="I108" s="40"/>
      <c r="J108" s="42" t="e">
        <f>#REF!</f>
        <v>#REF!</v>
      </c>
      <c r="K108" s="50" t="e">
        <f>#REF!</f>
        <v>#REF!</v>
      </c>
      <c r="L108" s="43"/>
      <c r="M108" s="43"/>
      <c r="N108" s="43"/>
      <c r="O108" s="43"/>
      <c r="P108" s="43"/>
      <c r="Q108" s="42">
        <v>2136.48</v>
      </c>
      <c r="R108" s="42">
        <v>0.5</v>
      </c>
      <c r="S108" s="45">
        <f>Q108*R108</f>
        <v>1068.24</v>
      </c>
      <c r="T108" s="51">
        <v>0.0034500000000000004</v>
      </c>
      <c r="U108" s="51">
        <v>0.00051</v>
      </c>
    </row>
    <row r="109" spans="1:21" s="2" customFormat="1" ht="12.75" customHeight="1">
      <c r="A109" s="40" t="s">
        <v>221</v>
      </c>
      <c r="B109" s="41" t="s">
        <v>222</v>
      </c>
      <c r="C109" s="40" t="s">
        <v>25</v>
      </c>
      <c r="D109" s="40"/>
      <c r="E109" s="40"/>
      <c r="F109" s="40"/>
      <c r="G109" s="40"/>
      <c r="H109" s="40"/>
      <c r="I109" s="40"/>
      <c r="J109" s="42" t="e">
        <f>#REF!</f>
        <v>#REF!</v>
      </c>
      <c r="K109" s="50" t="e">
        <f>#REF!</f>
        <v>#REF!</v>
      </c>
      <c r="L109" s="43"/>
      <c r="M109" s="43"/>
      <c r="N109" s="43"/>
      <c r="O109" s="43"/>
      <c r="P109" s="43"/>
      <c r="Q109" s="44">
        <f>S109/R109</f>
        <v>1825.0626086956524</v>
      </c>
      <c r="R109" s="42">
        <v>1.15</v>
      </c>
      <c r="S109" s="45">
        <v>2098.822</v>
      </c>
      <c r="T109" s="51">
        <v>0.00075</v>
      </c>
      <c r="U109" s="51">
        <v>9.75E-05</v>
      </c>
    </row>
    <row r="110" spans="1:21" s="2" customFormat="1" ht="12.75" customHeight="1">
      <c r="A110" s="40" t="s">
        <v>223</v>
      </c>
      <c r="B110" s="41" t="s">
        <v>224</v>
      </c>
      <c r="C110" s="40" t="s">
        <v>25</v>
      </c>
      <c r="D110" s="40"/>
      <c r="E110" s="40"/>
      <c r="F110" s="40"/>
      <c r="G110" s="40"/>
      <c r="H110" s="40"/>
      <c r="I110" s="40"/>
      <c r="J110" s="42" t="e">
        <f>#REF!</f>
        <v>#REF!</v>
      </c>
      <c r="K110" s="50" t="e">
        <f>#REF!</f>
        <v>#REF!</v>
      </c>
      <c r="L110" s="43"/>
      <c r="M110" s="43"/>
      <c r="N110" s="43"/>
      <c r="O110" s="43"/>
      <c r="P110" s="43"/>
      <c r="Q110" s="44">
        <f>S110/R110</f>
        <v>1811.9198282032928</v>
      </c>
      <c r="R110" s="42">
        <v>1.397</v>
      </c>
      <c r="S110" s="45">
        <v>2531.252</v>
      </c>
      <c r="T110" s="51">
        <v>0.0036200000000000004</v>
      </c>
      <c r="U110" s="51">
        <v>0.000543</v>
      </c>
    </row>
    <row r="111" spans="1:21" s="2" customFormat="1" ht="15.75" customHeight="1">
      <c r="A111" s="40" t="s">
        <v>225</v>
      </c>
      <c r="B111" s="41" t="s">
        <v>226</v>
      </c>
      <c r="C111" s="40" t="s">
        <v>25</v>
      </c>
      <c r="D111" s="40"/>
      <c r="E111" s="40"/>
      <c r="F111" s="40"/>
      <c r="G111" s="40"/>
      <c r="H111" s="40"/>
      <c r="I111" s="40"/>
      <c r="J111" s="42" t="e">
        <f>#REF!</f>
        <v>#REF!</v>
      </c>
      <c r="K111" s="50" t="e">
        <f>#REF!</f>
        <v>#REF!</v>
      </c>
      <c r="L111" s="43"/>
      <c r="M111" s="43"/>
      <c r="N111" s="43"/>
      <c r="O111" s="43"/>
      <c r="P111" s="43"/>
      <c r="Q111" s="44">
        <f>S111/R111</f>
        <v>1601.838294993234</v>
      </c>
      <c r="R111" s="42">
        <v>1.478</v>
      </c>
      <c r="S111" s="45">
        <v>2367.517</v>
      </c>
      <c r="T111" s="51">
        <v>0.00075</v>
      </c>
      <c r="U111" s="51">
        <v>9.75E-05</v>
      </c>
    </row>
    <row r="112" spans="1:21" s="2" customFormat="1" ht="12.75" customHeight="1">
      <c r="A112" s="40" t="s">
        <v>227</v>
      </c>
      <c r="B112" s="41" t="s">
        <v>228</v>
      </c>
      <c r="C112" s="40" t="s">
        <v>25</v>
      </c>
      <c r="D112" s="40"/>
      <c r="E112" s="40"/>
      <c r="F112" s="40"/>
      <c r="G112" s="40"/>
      <c r="H112" s="40"/>
      <c r="I112" s="40"/>
      <c r="J112" s="42" t="e">
        <f>#REF!</f>
        <v>#REF!</v>
      </c>
      <c r="K112" s="50" t="e">
        <f>#REF!</f>
        <v>#REF!</v>
      </c>
      <c r="L112" s="43"/>
      <c r="M112" s="43"/>
      <c r="N112" s="43"/>
      <c r="O112" s="43"/>
      <c r="P112" s="43"/>
      <c r="Q112" s="44">
        <f>S112/R112</f>
        <v>2749.8151658767774</v>
      </c>
      <c r="R112" s="42">
        <v>1.266</v>
      </c>
      <c r="S112" s="45">
        <v>3481.266</v>
      </c>
      <c r="T112" s="51">
        <v>0.0004</v>
      </c>
      <c r="U112" s="56">
        <v>6E-05</v>
      </c>
    </row>
    <row r="113" spans="1:21" s="2" customFormat="1" ht="12.75" customHeight="1">
      <c r="A113" s="40" t="s">
        <v>229</v>
      </c>
      <c r="B113" s="41" t="s">
        <v>230</v>
      </c>
      <c r="C113" s="40" t="s">
        <v>25</v>
      </c>
      <c r="D113" s="40"/>
      <c r="E113" s="40"/>
      <c r="F113" s="40"/>
      <c r="G113" s="40"/>
      <c r="H113" s="40"/>
      <c r="I113" s="40"/>
      <c r="J113" s="42" t="e">
        <f>#REF!</f>
        <v>#REF!</v>
      </c>
      <c r="K113" s="50" t="e">
        <f>#REF!</f>
        <v>#REF!</v>
      </c>
      <c r="L113" s="43"/>
      <c r="M113" s="43"/>
      <c r="N113" s="43"/>
      <c r="O113" s="43"/>
      <c r="P113" s="43"/>
      <c r="Q113" s="44">
        <f>S113/R113</f>
        <v>2355.003021148036</v>
      </c>
      <c r="R113" s="42">
        <v>0.331</v>
      </c>
      <c r="S113" s="45">
        <v>779.506</v>
      </c>
      <c r="T113" s="51">
        <v>0.0008</v>
      </c>
      <c r="U113" s="56">
        <v>0.00012</v>
      </c>
    </row>
    <row r="114" spans="1:21" s="2" customFormat="1" ht="15.75" customHeight="1">
      <c r="A114" s="40" t="s">
        <v>231</v>
      </c>
      <c r="B114" s="41" t="s">
        <v>232</v>
      </c>
      <c r="C114" s="40" t="s">
        <v>25</v>
      </c>
      <c r="D114" s="40"/>
      <c r="E114" s="40"/>
      <c r="F114" s="40"/>
      <c r="G114" s="40"/>
      <c r="H114" s="40"/>
      <c r="I114" s="40"/>
      <c r="J114" s="42" t="e">
        <f>#REF!</f>
        <v>#REF!</v>
      </c>
      <c r="K114" s="50" t="e">
        <f>#REF!</f>
        <v>#REF!</v>
      </c>
      <c r="L114" s="43"/>
      <c r="M114" s="43"/>
      <c r="N114" s="43"/>
      <c r="O114" s="43"/>
      <c r="P114" s="43"/>
      <c r="Q114" s="44">
        <f>S114/R114</f>
        <v>2323.3813813813813</v>
      </c>
      <c r="R114" s="42">
        <v>0.333</v>
      </c>
      <c r="S114" s="45">
        <v>773.686</v>
      </c>
      <c r="T114" s="51">
        <v>0.00062</v>
      </c>
      <c r="U114" s="51">
        <v>9E-05</v>
      </c>
    </row>
    <row r="115" spans="1:21" s="2" customFormat="1" ht="15.75" customHeight="1">
      <c r="A115" s="40" t="s">
        <v>233</v>
      </c>
      <c r="B115" s="41" t="s">
        <v>234</v>
      </c>
      <c r="C115" s="40" t="s">
        <v>25</v>
      </c>
      <c r="D115" s="40"/>
      <c r="E115" s="40"/>
      <c r="F115" s="40"/>
      <c r="G115" s="40"/>
      <c r="H115" s="40"/>
      <c r="I115" s="40"/>
      <c r="J115" s="42" t="e">
        <f>#REF!</f>
        <v>#REF!</v>
      </c>
      <c r="K115" s="50" t="e">
        <f>#REF!</f>
        <v>#REF!</v>
      </c>
      <c r="L115" s="43"/>
      <c r="M115" s="43"/>
      <c r="N115" s="43"/>
      <c r="O115" s="43"/>
      <c r="P115" s="43"/>
      <c r="Q115" s="44">
        <f>S115/R115</f>
        <v>2300.755656108597</v>
      </c>
      <c r="R115" s="42">
        <v>0.221</v>
      </c>
      <c r="S115" s="45">
        <v>508.467</v>
      </c>
      <c r="T115" s="51">
        <v>0.0005700000000000001</v>
      </c>
      <c r="U115" s="51">
        <v>9E-05</v>
      </c>
    </row>
    <row r="116" spans="1:21" s="2" customFormat="1" ht="15.75" customHeight="1">
      <c r="A116" s="40" t="s">
        <v>235</v>
      </c>
      <c r="B116" s="41" t="s">
        <v>236</v>
      </c>
      <c r="C116" s="40" t="s">
        <v>25</v>
      </c>
      <c r="D116" s="40"/>
      <c r="E116" s="40"/>
      <c r="F116" s="40"/>
      <c r="G116" s="40"/>
      <c r="H116" s="40"/>
      <c r="I116" s="40"/>
      <c r="J116" s="42" t="e">
        <f>#REF!</f>
        <v>#REF!</v>
      </c>
      <c r="K116" s="50" t="e">
        <f>#REF!</f>
        <v>#REF!</v>
      </c>
      <c r="L116" s="43"/>
      <c r="M116" s="43"/>
      <c r="N116" s="43"/>
      <c r="O116" s="43"/>
      <c r="P116" s="43"/>
      <c r="Q116" s="44">
        <f>S116/R116</f>
        <v>2233.232492997199</v>
      </c>
      <c r="R116" s="42">
        <v>0.357</v>
      </c>
      <c r="S116" s="45">
        <v>797.264</v>
      </c>
      <c r="T116" s="51">
        <v>0.00022</v>
      </c>
      <c r="U116" s="56">
        <v>3E-05</v>
      </c>
    </row>
    <row r="117" spans="1:21" s="2" customFormat="1" ht="27" customHeight="1">
      <c r="A117" s="40" t="s">
        <v>237</v>
      </c>
      <c r="B117" s="41" t="s">
        <v>238</v>
      </c>
      <c r="C117" s="40" t="s">
        <v>25</v>
      </c>
      <c r="D117" s="40"/>
      <c r="E117" s="40"/>
      <c r="F117" s="40"/>
      <c r="G117" s="40"/>
      <c r="H117" s="40"/>
      <c r="I117" s="40"/>
      <c r="J117" s="42"/>
      <c r="K117" s="50"/>
      <c r="L117" s="43"/>
      <c r="M117" s="43"/>
      <c r="N117" s="43"/>
      <c r="O117" s="43"/>
      <c r="P117" s="43"/>
      <c r="Q117" s="44">
        <f>S117/R117</f>
        <v>1242.4</v>
      </c>
      <c r="R117" s="42">
        <v>0.25</v>
      </c>
      <c r="S117" s="45">
        <v>310.6</v>
      </c>
      <c r="T117" s="51">
        <v>0.0002</v>
      </c>
      <c r="U117" s="51">
        <v>5E-05</v>
      </c>
    </row>
    <row r="118" spans="1:21" s="2" customFormat="1" ht="27" customHeight="1">
      <c r="A118" s="40" t="s">
        <v>239</v>
      </c>
      <c r="B118" s="57" t="s">
        <v>240</v>
      </c>
      <c r="C118" s="40" t="s">
        <v>25</v>
      </c>
      <c r="D118" s="40"/>
      <c r="E118" s="40"/>
      <c r="F118" s="40"/>
      <c r="G118" s="40"/>
      <c r="H118" s="40"/>
      <c r="I118" s="40"/>
      <c r="J118" s="42"/>
      <c r="K118" s="50"/>
      <c r="L118" s="43"/>
      <c r="M118" s="43"/>
      <c r="N118" s="43"/>
      <c r="O118" s="43"/>
      <c r="P118" s="43"/>
      <c r="Q118" s="44">
        <f>S118/R118</f>
        <v>2282.6666666666665</v>
      </c>
      <c r="R118" s="42">
        <v>0.15</v>
      </c>
      <c r="S118" s="45">
        <v>342.4</v>
      </c>
      <c r="T118" s="51">
        <v>0.00015000000000000001</v>
      </c>
      <c r="U118" s="51">
        <v>3.0000000000000004E-05</v>
      </c>
    </row>
    <row r="119" spans="1:21" s="2" customFormat="1" ht="27" customHeight="1">
      <c r="A119" s="40" t="s">
        <v>241</v>
      </c>
      <c r="B119" s="57" t="s">
        <v>242</v>
      </c>
      <c r="C119" s="40" t="s">
        <v>25</v>
      </c>
      <c r="D119" s="40"/>
      <c r="E119" s="40"/>
      <c r="F119" s="40"/>
      <c r="G119" s="40"/>
      <c r="H119" s="40"/>
      <c r="I119" s="40"/>
      <c r="J119" s="42"/>
      <c r="K119" s="50"/>
      <c r="L119" s="43"/>
      <c r="M119" s="43"/>
      <c r="N119" s="43"/>
      <c r="O119" s="43"/>
      <c r="P119" s="43"/>
      <c r="Q119" s="44">
        <f>S119/R119</f>
        <v>2282.6666666666665</v>
      </c>
      <c r="R119" s="42">
        <v>0.15</v>
      </c>
      <c r="S119" s="45">
        <v>342.4</v>
      </c>
      <c r="T119" s="51">
        <v>0.0001</v>
      </c>
      <c r="U119" s="51">
        <v>1E-05</v>
      </c>
    </row>
    <row r="120" spans="1:21" s="39" customFormat="1" ht="12.75" customHeight="1">
      <c r="A120" s="32">
        <v>5</v>
      </c>
      <c r="B120" s="33" t="s">
        <v>243</v>
      </c>
      <c r="C120" s="32" t="s">
        <v>25</v>
      </c>
      <c r="D120" s="32"/>
      <c r="E120" s="34" t="e">
        <f>SUM(E121:E141)</f>
        <v>#REF!</v>
      </c>
      <c r="F120" s="32"/>
      <c r="G120" s="34" t="e">
        <f>SUM(G121:G141)</f>
        <v>#REF!</v>
      </c>
      <c r="H120" s="32"/>
      <c r="I120" s="34" t="e">
        <f>SUM(I121:I141)</f>
        <v>#REF!</v>
      </c>
      <c r="J120" s="32"/>
      <c r="K120" s="34" t="e">
        <f>SUM(K121:K141)</f>
        <v>#REF!</v>
      </c>
      <c r="L120" s="35"/>
      <c r="M120" s="35"/>
      <c r="N120" s="35"/>
      <c r="O120" s="35"/>
      <c r="P120" s="35"/>
      <c r="Q120" s="42"/>
      <c r="R120" s="48">
        <f>SUM(R121:R141)</f>
        <v>6.331999999999999</v>
      </c>
      <c r="S120" s="36">
        <f>SUM(S121:S141)</f>
        <v>10072.2541</v>
      </c>
      <c r="T120" s="51"/>
      <c r="U120" s="49"/>
    </row>
    <row r="121" spans="1:21" s="2" customFormat="1" ht="15.75" customHeight="1">
      <c r="A121" s="40" t="s">
        <v>244</v>
      </c>
      <c r="B121" s="41" t="s">
        <v>245</v>
      </c>
      <c r="C121" s="40" t="s">
        <v>25</v>
      </c>
      <c r="D121" s="42" t="e">
        <f>#REF!</f>
        <v>#REF!</v>
      </c>
      <c r="E121" s="50" t="e">
        <f>#REF!</f>
        <v>#REF!</v>
      </c>
      <c r="F121" s="40"/>
      <c r="G121" s="40"/>
      <c r="H121" s="40"/>
      <c r="I121" s="40"/>
      <c r="J121" s="40"/>
      <c r="K121" s="40"/>
      <c r="L121" s="43"/>
      <c r="M121" s="43"/>
      <c r="N121" s="43"/>
      <c r="O121" s="43"/>
      <c r="P121" s="43"/>
      <c r="Q121" s="42">
        <v>1366.2</v>
      </c>
      <c r="R121" s="42">
        <v>0.098</v>
      </c>
      <c r="S121" s="45">
        <f>Q121*R121</f>
        <v>133.88760000000002</v>
      </c>
      <c r="T121" s="51">
        <v>0.0008833333333333331</v>
      </c>
      <c r="U121" s="51">
        <v>0.0001325</v>
      </c>
    </row>
    <row r="122" spans="1:21" s="2" customFormat="1" ht="15.75" customHeight="1">
      <c r="A122" s="40" t="s">
        <v>246</v>
      </c>
      <c r="B122" s="41" t="s">
        <v>247</v>
      </c>
      <c r="C122" s="40" t="s">
        <v>25</v>
      </c>
      <c r="D122" s="42" t="e">
        <f>#REF!</f>
        <v>#REF!</v>
      </c>
      <c r="E122" s="50" t="e">
        <f>#REF!</f>
        <v>#REF!</v>
      </c>
      <c r="F122" s="40"/>
      <c r="G122" s="40"/>
      <c r="H122" s="40"/>
      <c r="I122" s="40"/>
      <c r="J122" s="40"/>
      <c r="K122" s="40"/>
      <c r="L122" s="43"/>
      <c r="M122" s="43"/>
      <c r="N122" s="43"/>
      <c r="O122" s="43"/>
      <c r="P122" s="43"/>
      <c r="Q122" s="42">
        <v>1757.9</v>
      </c>
      <c r="R122" s="42">
        <v>0.34900000000000003</v>
      </c>
      <c r="S122" s="45">
        <f>Q122*R122</f>
        <v>613.5071</v>
      </c>
      <c r="T122" s="51">
        <v>0.0013568680666176801</v>
      </c>
      <c r="U122" s="51">
        <v>0.000203530209992652</v>
      </c>
    </row>
    <row r="123" spans="1:21" s="2" customFormat="1" ht="15.75" customHeight="1">
      <c r="A123" s="40" t="s">
        <v>248</v>
      </c>
      <c r="B123" s="41" t="s">
        <v>249</v>
      </c>
      <c r="C123" s="40" t="s">
        <v>25</v>
      </c>
      <c r="D123" s="42" t="e">
        <f>#REF!</f>
        <v>#REF!</v>
      </c>
      <c r="E123" s="50" t="e">
        <f>#REF!</f>
        <v>#REF!</v>
      </c>
      <c r="F123" s="40"/>
      <c r="G123" s="40"/>
      <c r="H123" s="40"/>
      <c r="I123" s="40"/>
      <c r="J123" s="40"/>
      <c r="K123" s="40"/>
      <c r="L123" s="43"/>
      <c r="M123" s="43"/>
      <c r="N123" s="43"/>
      <c r="O123" s="43"/>
      <c r="P123" s="43"/>
      <c r="Q123" s="42">
        <v>1585.9</v>
      </c>
      <c r="R123" s="42">
        <v>0.252</v>
      </c>
      <c r="S123" s="45">
        <f>Q123*R123</f>
        <v>399.64680000000004</v>
      </c>
      <c r="T123" s="51">
        <v>0.0011400000000000002</v>
      </c>
      <c r="U123" s="51">
        <v>0.000171</v>
      </c>
    </row>
    <row r="124" spans="1:21" s="2" customFormat="1" ht="15.75" customHeight="1">
      <c r="A124" s="40" t="s">
        <v>250</v>
      </c>
      <c r="B124" s="41" t="s">
        <v>251</v>
      </c>
      <c r="C124" s="40" t="s">
        <v>25</v>
      </c>
      <c r="D124" s="42" t="e">
        <f>#REF!</f>
        <v>#REF!</v>
      </c>
      <c r="E124" s="50" t="e">
        <f>#REF!</f>
        <v>#REF!</v>
      </c>
      <c r="F124" s="40"/>
      <c r="G124" s="40"/>
      <c r="H124" s="40"/>
      <c r="I124" s="40"/>
      <c r="J124" s="40"/>
      <c r="K124" s="40"/>
      <c r="L124" s="43"/>
      <c r="M124" s="43"/>
      <c r="N124" s="43"/>
      <c r="O124" s="43"/>
      <c r="P124" s="43"/>
      <c r="Q124" s="44">
        <f>S124/R124</f>
        <v>2219.6330275229357</v>
      </c>
      <c r="R124" s="42">
        <v>0.109</v>
      </c>
      <c r="S124" s="45">
        <v>241.94</v>
      </c>
      <c r="T124" s="51">
        <v>0.0005933686979481411</v>
      </c>
      <c r="U124" s="51">
        <v>8.90053046922211E-05</v>
      </c>
    </row>
    <row r="125" spans="1:21" s="2" customFormat="1" ht="15.75" customHeight="1">
      <c r="A125" s="40" t="s">
        <v>252</v>
      </c>
      <c r="B125" s="41" t="s">
        <v>253</v>
      </c>
      <c r="C125" s="40" t="s">
        <v>25</v>
      </c>
      <c r="D125" s="42" t="e">
        <f>#REF!</f>
        <v>#REF!</v>
      </c>
      <c r="E125" s="50" t="e">
        <f>#REF!</f>
        <v>#REF!</v>
      </c>
      <c r="F125" s="40"/>
      <c r="G125" s="40"/>
      <c r="H125" s="40"/>
      <c r="I125" s="40"/>
      <c r="J125" s="40"/>
      <c r="K125" s="40"/>
      <c r="L125" s="43"/>
      <c r="M125" s="43"/>
      <c r="N125" s="43"/>
      <c r="O125" s="43"/>
      <c r="P125" s="43"/>
      <c r="Q125" s="44">
        <f>S125/R125</f>
        <v>2596.1875</v>
      </c>
      <c r="R125" s="42">
        <v>0.128</v>
      </c>
      <c r="S125" s="45">
        <v>332.312</v>
      </c>
      <c r="T125" s="51">
        <v>0.0005933686979481411</v>
      </c>
      <c r="U125" s="51">
        <v>8.90053046922211E-05</v>
      </c>
    </row>
    <row r="126" spans="1:21" s="2" customFormat="1" ht="15.75" customHeight="1">
      <c r="A126" s="40" t="s">
        <v>254</v>
      </c>
      <c r="B126" s="41" t="s">
        <v>255</v>
      </c>
      <c r="C126" s="40" t="s">
        <v>25</v>
      </c>
      <c r="D126" s="40"/>
      <c r="E126" s="40"/>
      <c r="F126" s="42" t="e">
        <f>#REF!</f>
        <v>#REF!</v>
      </c>
      <c r="G126" s="50" t="e">
        <f>#REF!</f>
        <v>#REF!</v>
      </c>
      <c r="H126" s="40"/>
      <c r="I126" s="40"/>
      <c r="J126" s="40"/>
      <c r="K126" s="40"/>
      <c r="L126" s="43"/>
      <c r="M126" s="43"/>
      <c r="N126" s="43"/>
      <c r="O126" s="43"/>
      <c r="P126" s="43"/>
      <c r="Q126" s="42">
        <v>1754.9</v>
      </c>
      <c r="R126" s="42">
        <v>0.26</v>
      </c>
      <c r="S126" s="45">
        <f>Q126*R126</f>
        <v>456.27400000000006</v>
      </c>
      <c r="T126" s="51">
        <v>0.0021000000000000003</v>
      </c>
      <c r="U126" s="56">
        <v>0.00031</v>
      </c>
    </row>
    <row r="127" spans="1:21" s="2" customFormat="1" ht="15.75" customHeight="1">
      <c r="A127" s="40" t="s">
        <v>256</v>
      </c>
      <c r="B127" s="41" t="s">
        <v>257</v>
      </c>
      <c r="C127" s="40" t="s">
        <v>25</v>
      </c>
      <c r="D127" s="40"/>
      <c r="E127" s="40"/>
      <c r="F127" s="42" t="e">
        <f>#REF!</f>
        <v>#REF!</v>
      </c>
      <c r="G127" s="50" t="e">
        <f>#REF!</f>
        <v>#REF!</v>
      </c>
      <c r="H127" s="40"/>
      <c r="I127" s="40"/>
      <c r="J127" s="40"/>
      <c r="K127" s="40"/>
      <c r="L127" s="43"/>
      <c r="M127" s="43"/>
      <c r="N127" s="43"/>
      <c r="O127" s="43"/>
      <c r="P127" s="43"/>
      <c r="Q127" s="42">
        <v>1652.8</v>
      </c>
      <c r="R127" s="42">
        <v>0.45</v>
      </c>
      <c r="S127" s="45">
        <f>Q127*R127</f>
        <v>743.76</v>
      </c>
      <c r="T127" s="51">
        <v>0.0008</v>
      </c>
      <c r="U127" s="51">
        <v>0.00012</v>
      </c>
    </row>
    <row r="128" spans="1:21" s="2" customFormat="1" ht="15.75" customHeight="1">
      <c r="A128" s="40" t="s">
        <v>258</v>
      </c>
      <c r="B128" s="41" t="s">
        <v>259</v>
      </c>
      <c r="C128" s="40" t="s">
        <v>25</v>
      </c>
      <c r="D128" s="40"/>
      <c r="E128" s="40"/>
      <c r="F128" s="42" t="e">
        <f>#REF!</f>
        <v>#REF!</v>
      </c>
      <c r="G128" s="50" t="e">
        <f>#REF!</f>
        <v>#REF!</v>
      </c>
      <c r="H128" s="40"/>
      <c r="I128" s="40"/>
      <c r="J128" s="40"/>
      <c r="K128" s="40"/>
      <c r="L128" s="43"/>
      <c r="M128" s="43"/>
      <c r="N128" s="43"/>
      <c r="O128" s="43"/>
      <c r="P128" s="43"/>
      <c r="Q128" s="42">
        <v>1452.6</v>
      </c>
      <c r="R128" s="42">
        <v>0.20500000000000002</v>
      </c>
      <c r="S128" s="45">
        <f>Q128*R128</f>
        <v>297.783</v>
      </c>
      <c r="T128" s="51">
        <v>0.0017911821455178</v>
      </c>
      <c r="U128" s="51">
        <v>0.00026</v>
      </c>
    </row>
    <row r="129" spans="1:21" s="2" customFormat="1" ht="15.75" customHeight="1">
      <c r="A129" s="40" t="s">
        <v>260</v>
      </c>
      <c r="B129" s="41" t="s">
        <v>261</v>
      </c>
      <c r="C129" s="40" t="s">
        <v>25</v>
      </c>
      <c r="D129" s="40"/>
      <c r="E129" s="40"/>
      <c r="F129" s="42" t="e">
        <f>#REF!</f>
        <v>#REF!</v>
      </c>
      <c r="G129" s="50" t="e">
        <f>#REF!</f>
        <v>#REF!</v>
      </c>
      <c r="H129" s="40"/>
      <c r="I129" s="40"/>
      <c r="J129" s="40"/>
      <c r="K129" s="40"/>
      <c r="L129" s="43"/>
      <c r="M129" s="43"/>
      <c r="N129" s="43"/>
      <c r="O129" s="43"/>
      <c r="P129" s="43"/>
      <c r="Q129" s="42">
        <v>1457.9</v>
      </c>
      <c r="R129" s="42">
        <v>0.9580000000000001</v>
      </c>
      <c r="S129" s="45">
        <f>Q129*R129</f>
        <v>1396.6682000000003</v>
      </c>
      <c r="T129" s="51">
        <v>5.687059006905911E-05</v>
      </c>
      <c r="U129" s="51">
        <v>8.53058851035886E-06</v>
      </c>
    </row>
    <row r="130" spans="1:21" s="2" customFormat="1" ht="15.75" customHeight="1">
      <c r="A130" s="40" t="s">
        <v>262</v>
      </c>
      <c r="B130" s="41" t="s">
        <v>263</v>
      </c>
      <c r="C130" s="40" t="s">
        <v>25</v>
      </c>
      <c r="D130" s="40"/>
      <c r="E130" s="40"/>
      <c r="F130" s="42" t="e">
        <f>#REF!</f>
        <v>#REF!</v>
      </c>
      <c r="G130" s="50" t="e">
        <f>#REF!</f>
        <v>#REF!</v>
      </c>
      <c r="H130" s="40"/>
      <c r="I130" s="40"/>
      <c r="J130" s="40"/>
      <c r="K130" s="40"/>
      <c r="L130" s="43"/>
      <c r="M130" s="43"/>
      <c r="N130" s="43"/>
      <c r="O130" s="43"/>
      <c r="P130" s="43"/>
      <c r="Q130" s="42">
        <v>1569.9</v>
      </c>
      <c r="R130" s="42">
        <v>0.151</v>
      </c>
      <c r="S130" s="45">
        <f>Q130*R130</f>
        <v>237.0549</v>
      </c>
      <c r="T130" s="51">
        <v>9.87392255050427E-06</v>
      </c>
      <c r="U130" s="56">
        <v>1.48108838257564E-06</v>
      </c>
    </row>
    <row r="131" spans="1:21" s="2" customFormat="1" ht="15.75" customHeight="1">
      <c r="A131" s="40" t="s">
        <v>264</v>
      </c>
      <c r="B131" s="41" t="s">
        <v>265</v>
      </c>
      <c r="C131" s="40" t="s">
        <v>25</v>
      </c>
      <c r="D131" s="40"/>
      <c r="E131" s="40"/>
      <c r="F131" s="40"/>
      <c r="G131" s="40"/>
      <c r="H131" s="42" t="e">
        <f>#REF!</f>
        <v>#REF!</v>
      </c>
      <c r="I131" s="50" t="e">
        <f>#REF!</f>
        <v>#REF!</v>
      </c>
      <c r="J131" s="40"/>
      <c r="K131" s="40"/>
      <c r="L131" s="43"/>
      <c r="M131" s="43"/>
      <c r="N131" s="43"/>
      <c r="O131" s="43"/>
      <c r="P131" s="43"/>
      <c r="Q131" s="42">
        <v>1443.2</v>
      </c>
      <c r="R131" s="42">
        <v>0.159</v>
      </c>
      <c r="S131" s="45">
        <f>Q131*R131</f>
        <v>229.46880000000002</v>
      </c>
      <c r="T131" s="51">
        <v>0.00012924320947359802</v>
      </c>
      <c r="U131" s="51">
        <v>1.93864814210397E-05</v>
      </c>
    </row>
    <row r="132" spans="1:21" s="2" customFormat="1" ht="12.75" customHeight="1">
      <c r="A132" s="40" t="s">
        <v>266</v>
      </c>
      <c r="B132" s="41" t="s">
        <v>267</v>
      </c>
      <c r="C132" s="40" t="s">
        <v>25</v>
      </c>
      <c r="D132" s="40"/>
      <c r="E132" s="40"/>
      <c r="F132" s="40"/>
      <c r="G132" s="40"/>
      <c r="H132" s="42" t="e">
        <f>#REF!</f>
        <v>#REF!</v>
      </c>
      <c r="I132" s="50" t="e">
        <f>#REF!</f>
        <v>#REF!</v>
      </c>
      <c r="J132" s="40"/>
      <c r="K132" s="40"/>
      <c r="L132" s="43"/>
      <c r="M132" s="43"/>
      <c r="N132" s="43"/>
      <c r="O132" s="43"/>
      <c r="P132" s="43"/>
      <c r="Q132" s="42">
        <v>1354.7</v>
      </c>
      <c r="R132" s="42">
        <v>0.578</v>
      </c>
      <c r="S132" s="45">
        <f>Q132*R132</f>
        <v>783.0165999999999</v>
      </c>
      <c r="T132" s="51">
        <v>0.000294738611977996</v>
      </c>
      <c r="U132" s="51">
        <v>4.42107917966994E-05</v>
      </c>
    </row>
    <row r="133" spans="1:21" s="2" customFormat="1" ht="15.75" customHeight="1">
      <c r="A133" s="40" t="s">
        <v>268</v>
      </c>
      <c r="B133" s="41" t="s">
        <v>269</v>
      </c>
      <c r="C133" s="40" t="s">
        <v>25</v>
      </c>
      <c r="D133" s="40"/>
      <c r="E133" s="40"/>
      <c r="F133" s="40"/>
      <c r="G133" s="40"/>
      <c r="H133" s="42" t="e">
        <f>#REF!</f>
        <v>#REF!</v>
      </c>
      <c r="I133" s="50" t="e">
        <f>#REF!</f>
        <v>#REF!</v>
      </c>
      <c r="J133" s="40"/>
      <c r="K133" s="40"/>
      <c r="L133" s="43"/>
      <c r="M133" s="43"/>
      <c r="N133" s="43"/>
      <c r="O133" s="43"/>
      <c r="P133" s="43"/>
      <c r="Q133" s="42">
        <v>1254.9</v>
      </c>
      <c r="R133" s="42">
        <v>0.219</v>
      </c>
      <c r="S133" s="45">
        <f>Q133*R133</f>
        <v>274.8231</v>
      </c>
      <c r="T133" s="51">
        <v>0.00031801595311352</v>
      </c>
      <c r="U133" s="51">
        <v>4.77023929670279E-05</v>
      </c>
    </row>
    <row r="134" spans="1:21" s="2" customFormat="1" ht="31.5" customHeight="1">
      <c r="A134" s="40" t="s">
        <v>270</v>
      </c>
      <c r="B134" s="41" t="s">
        <v>271</v>
      </c>
      <c r="C134" s="40" t="s">
        <v>25</v>
      </c>
      <c r="D134" s="40"/>
      <c r="E134" s="40"/>
      <c r="F134" s="40"/>
      <c r="G134" s="40"/>
      <c r="H134" s="42" t="e">
        <f>#REF!</f>
        <v>#REF!</v>
      </c>
      <c r="I134" s="50" t="e">
        <f>#REF!</f>
        <v>#REF!</v>
      </c>
      <c r="J134" s="40"/>
      <c r="K134" s="40"/>
      <c r="L134" s="43"/>
      <c r="M134" s="43"/>
      <c r="N134" s="43"/>
      <c r="O134" s="43"/>
      <c r="P134" s="43"/>
      <c r="Q134" s="44">
        <f>S134/R134</f>
        <v>1522.465648854962</v>
      </c>
      <c r="R134" s="42">
        <v>0.262</v>
      </c>
      <c r="S134" s="45">
        <v>398.886</v>
      </c>
      <c r="T134" s="51">
        <v>0.0005200000000000001</v>
      </c>
      <c r="U134" s="56">
        <v>7.8E-05</v>
      </c>
    </row>
    <row r="135" spans="1:21" s="2" customFormat="1" ht="15.75" customHeight="1">
      <c r="A135" s="40" t="s">
        <v>272</v>
      </c>
      <c r="B135" s="41" t="s">
        <v>273</v>
      </c>
      <c r="C135" s="40" t="s">
        <v>25</v>
      </c>
      <c r="D135" s="40"/>
      <c r="E135" s="40"/>
      <c r="F135" s="40"/>
      <c r="G135" s="40"/>
      <c r="H135" s="42" t="e">
        <f>#REF!</f>
        <v>#REF!</v>
      </c>
      <c r="I135" s="50" t="e">
        <f>#REF!</f>
        <v>#REF!</v>
      </c>
      <c r="J135" s="40"/>
      <c r="K135" s="40"/>
      <c r="L135" s="43"/>
      <c r="M135" s="43"/>
      <c r="N135" s="43"/>
      <c r="O135" s="43"/>
      <c r="P135" s="43"/>
      <c r="Q135" s="44">
        <f>S135/R135</f>
        <v>1648.7283950617284</v>
      </c>
      <c r="R135" s="42">
        <v>0.243</v>
      </c>
      <c r="S135" s="45">
        <v>400.641</v>
      </c>
      <c r="T135" s="51">
        <v>0.0006616019652007821</v>
      </c>
      <c r="U135" s="51">
        <v>9.92402947801173E-05</v>
      </c>
    </row>
    <row r="136" spans="1:21" s="2" customFormat="1" ht="15.75" customHeight="1">
      <c r="A136" s="40" t="s">
        <v>274</v>
      </c>
      <c r="B136" s="41" t="s">
        <v>275</v>
      </c>
      <c r="C136" s="40" t="s">
        <v>25</v>
      </c>
      <c r="D136" s="40"/>
      <c r="E136" s="40"/>
      <c r="F136" s="40"/>
      <c r="G136" s="40"/>
      <c r="H136" s="40"/>
      <c r="I136" s="40"/>
      <c r="J136" s="42" t="e">
        <f>#REF!</f>
        <v>#REF!</v>
      </c>
      <c r="K136" s="50" t="e">
        <f>#REF!</f>
        <v>#REF!</v>
      </c>
      <c r="L136" s="43"/>
      <c r="M136" s="43"/>
      <c r="N136" s="43"/>
      <c r="O136" s="43"/>
      <c r="P136" s="43"/>
      <c r="Q136" s="44">
        <f>S136/R136</f>
        <v>2126.9166666666665</v>
      </c>
      <c r="R136" s="42">
        <v>0.228</v>
      </c>
      <c r="S136" s="45">
        <v>484.937</v>
      </c>
      <c r="T136" s="51">
        <v>0.00023</v>
      </c>
      <c r="U136" s="51">
        <v>3.45E-05</v>
      </c>
    </row>
    <row r="137" spans="1:21" s="2" customFormat="1" ht="15.75" customHeight="1">
      <c r="A137" s="40" t="s">
        <v>276</v>
      </c>
      <c r="B137" s="41" t="s">
        <v>277</v>
      </c>
      <c r="C137" s="40" t="s">
        <v>25</v>
      </c>
      <c r="D137" s="40"/>
      <c r="E137" s="40"/>
      <c r="F137" s="40"/>
      <c r="G137" s="40"/>
      <c r="H137" s="40"/>
      <c r="I137" s="40"/>
      <c r="J137" s="42" t="e">
        <f>#REF!</f>
        <v>#REF!</v>
      </c>
      <c r="K137" s="50" t="e">
        <f>#REF!</f>
        <v>#REF!</v>
      </c>
      <c r="L137" s="43"/>
      <c r="M137" s="43"/>
      <c r="N137" s="43"/>
      <c r="O137" s="43"/>
      <c r="P137" s="43"/>
      <c r="Q137" s="44">
        <f>S137/R137</f>
        <v>1702.0580645161292</v>
      </c>
      <c r="R137" s="42">
        <v>0.155</v>
      </c>
      <c r="S137" s="45">
        <v>263.819</v>
      </c>
      <c r="T137" s="51">
        <v>8.347601025041911E-05</v>
      </c>
      <c r="U137" s="51">
        <v>1.25214015375629E-05</v>
      </c>
    </row>
    <row r="138" spans="1:21" s="2" customFormat="1" ht="15.75" customHeight="1">
      <c r="A138" s="40" t="s">
        <v>278</v>
      </c>
      <c r="B138" s="41" t="s">
        <v>279</v>
      </c>
      <c r="C138" s="40" t="s">
        <v>25</v>
      </c>
      <c r="D138" s="40"/>
      <c r="E138" s="40"/>
      <c r="F138" s="40"/>
      <c r="G138" s="40"/>
      <c r="H138" s="40"/>
      <c r="I138" s="40"/>
      <c r="J138" s="42" t="e">
        <f>#REF!</f>
        <v>#REF!</v>
      </c>
      <c r="K138" s="50" t="e">
        <f>#REF!</f>
        <v>#REF!</v>
      </c>
      <c r="L138" s="43"/>
      <c r="M138" s="43"/>
      <c r="N138" s="43"/>
      <c r="O138" s="43"/>
      <c r="P138" s="43"/>
      <c r="Q138" s="44">
        <f>S138/R138</f>
        <v>1557.456896551724</v>
      </c>
      <c r="R138" s="42">
        <v>0.6960000000000001</v>
      </c>
      <c r="S138" s="45">
        <v>1083.99</v>
      </c>
      <c r="T138" s="51">
        <v>2.3967422533679302E-05</v>
      </c>
      <c r="U138" s="56">
        <v>3.59511338005189E-06</v>
      </c>
    </row>
    <row r="139" spans="1:21" s="2" customFormat="1" ht="15.75" customHeight="1">
      <c r="A139" s="40" t="s">
        <v>280</v>
      </c>
      <c r="B139" s="41" t="s">
        <v>281</v>
      </c>
      <c r="C139" s="40" t="s">
        <v>25</v>
      </c>
      <c r="D139" s="40"/>
      <c r="E139" s="40"/>
      <c r="F139" s="40"/>
      <c r="G139" s="40"/>
      <c r="H139" s="40"/>
      <c r="I139" s="40"/>
      <c r="J139" s="42" t="e">
        <f>#REF!</f>
        <v>#REF!</v>
      </c>
      <c r="K139" s="50" t="e">
        <f>#REF!</f>
        <v>#REF!</v>
      </c>
      <c r="L139" s="43"/>
      <c r="M139" s="43"/>
      <c r="N139" s="43"/>
      <c r="O139" s="43"/>
      <c r="P139" s="43"/>
      <c r="Q139" s="44">
        <f>S139/R139</f>
        <v>1761.3989361702127</v>
      </c>
      <c r="R139" s="42">
        <v>0.188</v>
      </c>
      <c r="S139" s="45">
        <v>331.143</v>
      </c>
      <c r="T139" s="51">
        <v>0.00022</v>
      </c>
      <c r="U139" s="56">
        <v>3.3E-05</v>
      </c>
    </row>
    <row r="140" spans="1:21" s="2" customFormat="1" ht="15.75" customHeight="1">
      <c r="A140" s="40" t="s">
        <v>282</v>
      </c>
      <c r="B140" s="41" t="s">
        <v>283</v>
      </c>
      <c r="C140" s="40" t="s">
        <v>25</v>
      </c>
      <c r="D140" s="40"/>
      <c r="E140" s="40"/>
      <c r="F140" s="40"/>
      <c r="G140" s="40"/>
      <c r="H140" s="40"/>
      <c r="I140" s="40"/>
      <c r="J140" s="42" t="e">
        <f>#REF!</f>
        <v>#REF!</v>
      </c>
      <c r="K140" s="50" t="e">
        <f>#REF!</f>
        <v>#REF!</v>
      </c>
      <c r="L140" s="43"/>
      <c r="M140" s="43"/>
      <c r="N140" s="43"/>
      <c r="O140" s="43"/>
      <c r="P140" s="43"/>
      <c r="Q140" s="44">
        <f>S140/R140</f>
        <v>2053.29375</v>
      </c>
      <c r="R140" s="42">
        <v>0.16</v>
      </c>
      <c r="S140" s="45">
        <v>328.527</v>
      </c>
      <c r="T140" s="51">
        <v>0.0007800000000000001</v>
      </c>
      <c r="U140" s="56">
        <v>0.000117</v>
      </c>
    </row>
    <row r="141" spans="1:21" s="2" customFormat="1" ht="15.75" customHeight="1">
      <c r="A141" s="40" t="s">
        <v>284</v>
      </c>
      <c r="B141" s="41" t="s">
        <v>285</v>
      </c>
      <c r="C141" s="40" t="s">
        <v>25</v>
      </c>
      <c r="D141" s="40"/>
      <c r="E141" s="40"/>
      <c r="F141" s="40"/>
      <c r="G141" s="40"/>
      <c r="H141" s="40"/>
      <c r="I141" s="40"/>
      <c r="J141" s="42" t="e">
        <f>#REF!</f>
        <v>#REF!</v>
      </c>
      <c r="K141" s="50" t="e">
        <f>#REF!</f>
        <v>#REF!</v>
      </c>
      <c r="L141" s="43"/>
      <c r="M141" s="43"/>
      <c r="N141" s="43"/>
      <c r="O141" s="43"/>
      <c r="P141" s="43"/>
      <c r="Q141" s="44">
        <f>S141/R141</f>
        <v>1322.6632231404958</v>
      </c>
      <c r="R141" s="42">
        <v>0.484</v>
      </c>
      <c r="S141" s="45">
        <v>640.169</v>
      </c>
      <c r="T141" s="51">
        <v>0.00027</v>
      </c>
      <c r="U141" s="51">
        <v>0.00011</v>
      </c>
    </row>
    <row r="142" spans="1:21" s="39" customFormat="1" ht="15.75" customHeight="1">
      <c r="A142" s="32">
        <v>6</v>
      </c>
      <c r="B142" s="33" t="s">
        <v>286</v>
      </c>
      <c r="C142" s="32"/>
      <c r="D142" s="32"/>
      <c r="E142" s="34">
        <f>SUM(E143:E167)</f>
        <v>0</v>
      </c>
      <c r="F142" s="32"/>
      <c r="G142" s="34" t="e">
        <f>SUM(G143:G167)</f>
        <v>#REF!</v>
      </c>
      <c r="H142" s="32"/>
      <c r="I142" s="34" t="e">
        <f>SUM(I143:I167)</f>
        <v>#REF!</v>
      </c>
      <c r="J142" s="32"/>
      <c r="K142" s="34">
        <f>SUM(K143:K167)</f>
        <v>0</v>
      </c>
      <c r="L142" s="35"/>
      <c r="M142" s="35"/>
      <c r="N142" s="35"/>
      <c r="O142" s="35"/>
      <c r="P142" s="35"/>
      <c r="Q142" s="42"/>
      <c r="R142" s="48">
        <f>SUM(R143:R167)</f>
        <v>25</v>
      </c>
      <c r="S142" s="36">
        <f>SUM(S143:S167)</f>
        <v>10214.232</v>
      </c>
      <c r="T142" s="51"/>
      <c r="U142" s="38"/>
    </row>
    <row r="143" spans="1:21" s="2" customFormat="1" ht="25.5" customHeight="1">
      <c r="A143" s="40" t="s">
        <v>287</v>
      </c>
      <c r="B143" s="41" t="s">
        <v>288</v>
      </c>
      <c r="C143" s="40" t="s">
        <v>289</v>
      </c>
      <c r="D143" s="40"/>
      <c r="E143" s="40"/>
      <c r="F143" s="42" t="e">
        <f>#REF!</f>
        <v>#REF!</v>
      </c>
      <c r="G143" s="50" t="e">
        <f>#REF!</f>
        <v>#REF!</v>
      </c>
      <c r="H143" s="40"/>
      <c r="I143" s="40"/>
      <c r="J143" s="40"/>
      <c r="K143" s="40"/>
      <c r="L143" s="43"/>
      <c r="M143" s="43"/>
      <c r="N143" s="43"/>
      <c r="O143" s="43"/>
      <c r="P143" s="43"/>
      <c r="Q143" s="42">
        <v>320</v>
      </c>
      <c r="R143" s="42">
        <v>1</v>
      </c>
      <c r="S143" s="45">
        <f>Q143*R143</f>
        <v>320</v>
      </c>
      <c r="T143" s="51">
        <v>0.00016</v>
      </c>
      <c r="U143" s="51">
        <v>2E-05</v>
      </c>
    </row>
    <row r="144" spans="1:21" s="2" customFormat="1" ht="38.25" customHeight="1">
      <c r="A144" s="40" t="s">
        <v>290</v>
      </c>
      <c r="B144" s="41" t="s">
        <v>291</v>
      </c>
      <c r="C144" s="40" t="s">
        <v>289</v>
      </c>
      <c r="D144" s="40"/>
      <c r="E144" s="40"/>
      <c r="F144" s="42" t="e">
        <f>#REF!</f>
        <v>#REF!</v>
      </c>
      <c r="G144" s="50" t="e">
        <f>#REF!</f>
        <v>#REF!</v>
      </c>
      <c r="H144" s="40"/>
      <c r="I144" s="40"/>
      <c r="J144" s="40"/>
      <c r="K144" s="40"/>
      <c r="L144" s="43"/>
      <c r="M144" s="43"/>
      <c r="N144" s="43"/>
      <c r="O144" s="43"/>
      <c r="P144" s="43"/>
      <c r="Q144" s="42">
        <v>340</v>
      </c>
      <c r="R144" s="42">
        <v>1</v>
      </c>
      <c r="S144" s="45">
        <f>Q144*R144</f>
        <v>340</v>
      </c>
      <c r="T144" s="51">
        <v>0.00032</v>
      </c>
      <c r="U144" s="51">
        <v>1E-05</v>
      </c>
    </row>
    <row r="145" spans="1:21" s="2" customFormat="1" ht="25.5" customHeight="1">
      <c r="A145" s="40" t="s">
        <v>292</v>
      </c>
      <c r="B145" s="41" t="s">
        <v>293</v>
      </c>
      <c r="C145" s="40" t="s">
        <v>289</v>
      </c>
      <c r="D145" s="40"/>
      <c r="E145" s="40"/>
      <c r="F145" s="42" t="e">
        <f>#REF!</f>
        <v>#REF!</v>
      </c>
      <c r="G145" s="50" t="e">
        <f>#REF!</f>
        <v>#REF!</v>
      </c>
      <c r="H145" s="40"/>
      <c r="I145" s="40"/>
      <c r="J145" s="40"/>
      <c r="K145" s="40"/>
      <c r="L145" s="43"/>
      <c r="M145" s="43"/>
      <c r="N145" s="43"/>
      <c r="O145" s="43"/>
      <c r="P145" s="43"/>
      <c r="Q145" s="42">
        <v>440</v>
      </c>
      <c r="R145" s="42">
        <v>1</v>
      </c>
      <c r="S145" s="45">
        <f>Q145*R145</f>
        <v>440</v>
      </c>
      <c r="T145" s="51">
        <v>0.00028000000000000003</v>
      </c>
      <c r="U145" s="51">
        <v>2E-05</v>
      </c>
    </row>
    <row r="146" spans="1:21" s="2" customFormat="1" ht="25.5" customHeight="1">
      <c r="A146" s="40" t="s">
        <v>294</v>
      </c>
      <c r="B146" s="41" t="s">
        <v>295</v>
      </c>
      <c r="C146" s="40" t="s">
        <v>289</v>
      </c>
      <c r="D146" s="40"/>
      <c r="E146" s="40"/>
      <c r="F146" s="42" t="e">
        <f>#REF!</f>
        <v>#REF!</v>
      </c>
      <c r="G146" s="50" t="e">
        <f>#REF!</f>
        <v>#REF!</v>
      </c>
      <c r="H146" s="40"/>
      <c r="I146" s="40"/>
      <c r="J146" s="40"/>
      <c r="K146" s="40"/>
      <c r="L146" s="43"/>
      <c r="M146" s="43"/>
      <c r="N146" s="43"/>
      <c r="O146" s="43"/>
      <c r="P146" s="43"/>
      <c r="Q146" s="42">
        <v>340</v>
      </c>
      <c r="R146" s="42">
        <v>1</v>
      </c>
      <c r="S146" s="45">
        <f>Q146*R146</f>
        <v>340</v>
      </c>
      <c r="T146" s="51">
        <v>0.00023</v>
      </c>
      <c r="U146" s="51">
        <v>3E-05</v>
      </c>
    </row>
    <row r="147" spans="1:21" s="2" customFormat="1" ht="38.25" customHeight="1">
      <c r="A147" s="40" t="s">
        <v>296</v>
      </c>
      <c r="B147" s="41" t="s">
        <v>297</v>
      </c>
      <c r="C147" s="40" t="s">
        <v>289</v>
      </c>
      <c r="D147" s="40"/>
      <c r="E147" s="40"/>
      <c r="F147" s="42" t="e">
        <f>#REF!</f>
        <v>#REF!</v>
      </c>
      <c r="G147" s="50" t="e">
        <f>#REF!</f>
        <v>#REF!</v>
      </c>
      <c r="H147" s="40"/>
      <c r="I147" s="40"/>
      <c r="J147" s="40"/>
      <c r="K147" s="40"/>
      <c r="L147" s="43"/>
      <c r="M147" s="43"/>
      <c r="N147" s="43"/>
      <c r="O147" s="43"/>
      <c r="P147" s="43"/>
      <c r="Q147" s="42">
        <v>440</v>
      </c>
      <c r="R147" s="42">
        <v>1</v>
      </c>
      <c r="S147" s="45">
        <f>Q147*R147</f>
        <v>440</v>
      </c>
      <c r="T147" s="51">
        <v>0.00041000000000000005</v>
      </c>
      <c r="U147" s="51">
        <v>4E-05</v>
      </c>
    </row>
    <row r="148" spans="1:21" s="2" customFormat="1" ht="38.25" customHeight="1">
      <c r="A148" s="40" t="s">
        <v>298</v>
      </c>
      <c r="B148" s="41" t="s">
        <v>299</v>
      </c>
      <c r="C148" s="40" t="s">
        <v>289</v>
      </c>
      <c r="D148" s="40"/>
      <c r="E148" s="40"/>
      <c r="F148" s="42" t="e">
        <f>#REF!</f>
        <v>#REF!</v>
      </c>
      <c r="G148" s="50" t="e">
        <f>#REF!</f>
        <v>#REF!</v>
      </c>
      <c r="H148" s="40"/>
      <c r="I148" s="40"/>
      <c r="J148" s="40"/>
      <c r="K148" s="40"/>
      <c r="L148" s="43"/>
      <c r="M148" s="43"/>
      <c r="N148" s="43"/>
      <c r="O148" s="43"/>
      <c r="P148" s="43"/>
      <c r="Q148" s="42">
        <v>340</v>
      </c>
      <c r="R148" s="42">
        <v>1</v>
      </c>
      <c r="S148" s="45">
        <f>Q148*R148</f>
        <v>340</v>
      </c>
      <c r="T148" s="51">
        <v>0.00032</v>
      </c>
      <c r="U148" s="51">
        <v>2E-05</v>
      </c>
    </row>
    <row r="149" spans="1:21" s="2" customFormat="1" ht="38.25" customHeight="1">
      <c r="A149" s="40" t="s">
        <v>300</v>
      </c>
      <c r="B149" s="41" t="s">
        <v>301</v>
      </c>
      <c r="C149" s="40" t="s">
        <v>289</v>
      </c>
      <c r="D149" s="40"/>
      <c r="E149" s="40"/>
      <c r="F149" s="42" t="e">
        <f>#REF!</f>
        <v>#REF!</v>
      </c>
      <c r="G149" s="50" t="e">
        <f>#REF!</f>
        <v>#REF!</v>
      </c>
      <c r="H149" s="40"/>
      <c r="I149" s="40"/>
      <c r="J149" s="40"/>
      <c r="K149" s="40"/>
      <c r="L149" s="43"/>
      <c r="M149" s="43"/>
      <c r="N149" s="43"/>
      <c r="O149" s="43"/>
      <c r="P149" s="43"/>
      <c r="Q149" s="42">
        <v>440</v>
      </c>
      <c r="R149" s="42">
        <v>1</v>
      </c>
      <c r="S149" s="45">
        <f>Q149*R149</f>
        <v>440</v>
      </c>
      <c r="T149" s="51">
        <v>0.00026000000000000003</v>
      </c>
      <c r="U149" s="51">
        <v>2E-05</v>
      </c>
    </row>
    <row r="150" spans="1:21" s="2" customFormat="1" ht="12.75" customHeight="1">
      <c r="A150" s="40" t="s">
        <v>302</v>
      </c>
      <c r="B150" s="41" t="s">
        <v>303</v>
      </c>
      <c r="C150" s="40" t="s">
        <v>289</v>
      </c>
      <c r="D150" s="40"/>
      <c r="E150" s="40"/>
      <c r="F150" s="42" t="e">
        <f>#REF!</f>
        <v>#REF!</v>
      </c>
      <c r="G150" s="50" t="e">
        <f>#REF!</f>
        <v>#REF!</v>
      </c>
      <c r="H150" s="40"/>
      <c r="I150" s="40"/>
      <c r="J150" s="40"/>
      <c r="K150" s="40"/>
      <c r="L150" s="43"/>
      <c r="M150" s="43"/>
      <c r="N150" s="43"/>
      <c r="O150" s="43"/>
      <c r="P150" s="43"/>
      <c r="Q150" s="44">
        <f>S150/R150</f>
        <v>446.116</v>
      </c>
      <c r="R150" s="42">
        <v>1</v>
      </c>
      <c r="S150" s="45">
        <v>446.116</v>
      </c>
      <c r="T150" s="51">
        <v>0.00024000000000000003</v>
      </c>
      <c r="U150" s="51">
        <v>3E-05</v>
      </c>
    </row>
    <row r="151" spans="1:21" s="2" customFormat="1" ht="38.25" customHeight="1">
      <c r="A151" s="40" t="s">
        <v>304</v>
      </c>
      <c r="B151" s="41" t="s">
        <v>305</v>
      </c>
      <c r="C151" s="40" t="s">
        <v>289</v>
      </c>
      <c r="D151" s="40"/>
      <c r="E151" s="40"/>
      <c r="F151" s="42" t="e">
        <f>#REF!</f>
        <v>#REF!</v>
      </c>
      <c r="G151" s="50" t="e">
        <f>#REF!</f>
        <v>#REF!</v>
      </c>
      <c r="H151" s="40"/>
      <c r="I151" s="40"/>
      <c r="J151" s="40"/>
      <c r="K151" s="40"/>
      <c r="L151" s="43"/>
      <c r="M151" s="43"/>
      <c r="N151" s="43"/>
      <c r="O151" s="43"/>
      <c r="P151" s="43"/>
      <c r="Q151" s="42">
        <v>440</v>
      </c>
      <c r="R151" s="42">
        <v>1</v>
      </c>
      <c r="S151" s="45">
        <f>Q151*R151</f>
        <v>440</v>
      </c>
      <c r="T151" s="51">
        <v>0.00037000000000000005</v>
      </c>
      <c r="U151" s="51">
        <v>4E-05</v>
      </c>
    </row>
    <row r="152" spans="1:21" s="2" customFormat="1" ht="12.75" customHeight="1">
      <c r="A152" s="40" t="s">
        <v>306</v>
      </c>
      <c r="B152" s="41" t="s">
        <v>307</v>
      </c>
      <c r="C152" s="40" t="s">
        <v>289</v>
      </c>
      <c r="D152" s="40"/>
      <c r="E152" s="40"/>
      <c r="F152" s="42" t="e">
        <f>#REF!</f>
        <v>#REF!</v>
      </c>
      <c r="G152" s="50" t="e">
        <f>#REF!</f>
        <v>#REF!</v>
      </c>
      <c r="H152" s="40"/>
      <c r="I152" s="40"/>
      <c r="J152" s="40"/>
      <c r="K152" s="40"/>
      <c r="L152" s="43"/>
      <c r="M152" s="43"/>
      <c r="N152" s="43"/>
      <c r="O152" s="43"/>
      <c r="P152" s="43"/>
      <c r="Q152" s="44">
        <f>S152/R152</f>
        <v>405.488</v>
      </c>
      <c r="R152" s="42">
        <v>1</v>
      </c>
      <c r="S152" s="45">
        <v>405.488</v>
      </c>
      <c r="T152" s="51">
        <v>0.00025</v>
      </c>
      <c r="U152" s="51">
        <v>2E-05</v>
      </c>
    </row>
    <row r="153" spans="1:21" s="2" customFormat="1" ht="12.75" customHeight="1">
      <c r="A153" s="40" t="s">
        <v>308</v>
      </c>
      <c r="B153" s="41" t="s">
        <v>309</v>
      </c>
      <c r="C153" s="40" t="s">
        <v>289</v>
      </c>
      <c r="D153" s="40"/>
      <c r="E153" s="40"/>
      <c r="F153" s="42" t="e">
        <f>#REF!</f>
        <v>#REF!</v>
      </c>
      <c r="G153" s="50" t="e">
        <f>#REF!</f>
        <v>#REF!</v>
      </c>
      <c r="H153" s="40"/>
      <c r="I153" s="40"/>
      <c r="J153" s="40"/>
      <c r="K153" s="40"/>
      <c r="L153" s="43"/>
      <c r="M153" s="43"/>
      <c r="N153" s="43"/>
      <c r="O153" s="43"/>
      <c r="P153" s="43"/>
      <c r="Q153" s="44">
        <f>S153/R153</f>
        <v>365.691</v>
      </c>
      <c r="R153" s="42">
        <v>1</v>
      </c>
      <c r="S153" s="45">
        <v>365.691</v>
      </c>
      <c r="T153" s="51">
        <v>0.00031</v>
      </c>
      <c r="U153" s="51">
        <v>0</v>
      </c>
    </row>
    <row r="154" spans="1:21" s="2" customFormat="1" ht="25.5" customHeight="1">
      <c r="A154" s="40" t="s">
        <v>310</v>
      </c>
      <c r="B154" s="41" t="s">
        <v>311</v>
      </c>
      <c r="C154" s="40" t="s">
        <v>289</v>
      </c>
      <c r="D154" s="40"/>
      <c r="E154" s="40"/>
      <c r="F154" s="42" t="e">
        <f>#REF!</f>
        <v>#REF!</v>
      </c>
      <c r="G154" s="50" t="e">
        <f>#REF!</f>
        <v>#REF!</v>
      </c>
      <c r="H154" s="40"/>
      <c r="I154" s="40"/>
      <c r="J154" s="40"/>
      <c r="K154" s="40"/>
      <c r="L154" s="43"/>
      <c r="M154" s="43"/>
      <c r="N154" s="43"/>
      <c r="O154" s="43"/>
      <c r="P154" s="43"/>
      <c r="Q154" s="44">
        <f>S154/R154</f>
        <v>337.274</v>
      </c>
      <c r="R154" s="42">
        <v>1</v>
      </c>
      <c r="S154" s="45">
        <v>337.274</v>
      </c>
      <c r="T154" s="51">
        <v>0.00024000000000000003</v>
      </c>
      <c r="U154" s="51">
        <v>3E-05</v>
      </c>
    </row>
    <row r="155" spans="1:21" s="2" customFormat="1" ht="38.25" customHeight="1">
      <c r="A155" s="40" t="s">
        <v>312</v>
      </c>
      <c r="B155" s="41" t="s">
        <v>313</v>
      </c>
      <c r="C155" s="40" t="s">
        <v>289</v>
      </c>
      <c r="D155" s="40"/>
      <c r="E155" s="40"/>
      <c r="F155" s="40"/>
      <c r="G155" s="40"/>
      <c r="H155" s="42" t="e">
        <f>#REF!</f>
        <v>#REF!</v>
      </c>
      <c r="I155" s="50" t="e">
        <f>#REF!</f>
        <v>#REF!</v>
      </c>
      <c r="J155" s="40"/>
      <c r="K155" s="40"/>
      <c r="L155" s="43"/>
      <c r="M155" s="43"/>
      <c r="N155" s="43"/>
      <c r="O155" s="43"/>
      <c r="P155" s="43"/>
      <c r="Q155" s="42">
        <v>440</v>
      </c>
      <c r="R155" s="42">
        <v>1</v>
      </c>
      <c r="S155" s="45">
        <f>Q155*R155</f>
        <v>440</v>
      </c>
      <c r="T155" s="51">
        <v>0.00029</v>
      </c>
      <c r="U155" s="51">
        <v>2E-05</v>
      </c>
    </row>
    <row r="156" spans="1:21" s="2" customFormat="1" ht="25.5" customHeight="1">
      <c r="A156" s="40" t="s">
        <v>314</v>
      </c>
      <c r="B156" s="41" t="s">
        <v>315</v>
      </c>
      <c r="C156" s="40" t="s">
        <v>289</v>
      </c>
      <c r="D156" s="40"/>
      <c r="E156" s="40"/>
      <c r="F156" s="40"/>
      <c r="G156" s="40"/>
      <c r="H156" s="42" t="e">
        <f>#REF!</f>
        <v>#REF!</v>
      </c>
      <c r="I156" s="50" t="e">
        <f>#REF!</f>
        <v>#REF!</v>
      </c>
      <c r="J156" s="40"/>
      <c r="K156" s="40"/>
      <c r="L156" s="43"/>
      <c r="M156" s="43"/>
      <c r="N156" s="43"/>
      <c r="O156" s="43"/>
      <c r="P156" s="43"/>
      <c r="Q156" s="44">
        <f>S156/R156</f>
        <v>419.663</v>
      </c>
      <c r="R156" s="42">
        <v>1</v>
      </c>
      <c r="S156" s="45">
        <v>419.663</v>
      </c>
      <c r="T156" s="51">
        <v>0.00026000000000000003</v>
      </c>
      <c r="U156" s="51">
        <v>2E-05</v>
      </c>
    </row>
    <row r="157" spans="1:21" s="2" customFormat="1" ht="25.5" customHeight="1">
      <c r="A157" s="40" t="s">
        <v>316</v>
      </c>
      <c r="B157" s="41" t="s">
        <v>317</v>
      </c>
      <c r="C157" s="40" t="s">
        <v>289</v>
      </c>
      <c r="D157" s="40"/>
      <c r="E157" s="40"/>
      <c r="F157" s="40"/>
      <c r="G157" s="40"/>
      <c r="H157" s="42" t="e">
        <f>#REF!</f>
        <v>#REF!</v>
      </c>
      <c r="I157" s="50" t="e">
        <f>#REF!</f>
        <v>#REF!</v>
      </c>
      <c r="J157" s="40"/>
      <c r="K157" s="40"/>
      <c r="L157" s="43"/>
      <c r="M157" s="43"/>
      <c r="N157" s="43"/>
      <c r="O157" s="43"/>
      <c r="P157" s="43"/>
      <c r="Q157" s="42">
        <v>340</v>
      </c>
      <c r="R157" s="42">
        <v>1</v>
      </c>
      <c r="S157" s="45">
        <f>Q157*R157</f>
        <v>340</v>
      </c>
      <c r="T157" s="51">
        <v>0.00033000000000000005</v>
      </c>
      <c r="U157" s="51">
        <v>3E-05</v>
      </c>
    </row>
    <row r="158" spans="1:21" s="2" customFormat="1" ht="38.25" customHeight="1">
      <c r="A158" s="40" t="s">
        <v>318</v>
      </c>
      <c r="B158" s="41" t="s">
        <v>319</v>
      </c>
      <c r="C158" s="40" t="s">
        <v>289</v>
      </c>
      <c r="D158" s="40"/>
      <c r="E158" s="40"/>
      <c r="F158" s="40"/>
      <c r="G158" s="40"/>
      <c r="H158" s="42" t="e">
        <f>#REF!</f>
        <v>#REF!</v>
      </c>
      <c r="I158" s="50" t="e">
        <f>#REF!</f>
        <v>#REF!</v>
      </c>
      <c r="J158" s="40"/>
      <c r="K158" s="40"/>
      <c r="L158" s="43"/>
      <c r="M158" s="43"/>
      <c r="N158" s="43"/>
      <c r="O158" s="43"/>
      <c r="P158" s="43"/>
      <c r="Q158" s="42">
        <v>440</v>
      </c>
      <c r="R158" s="42">
        <v>1</v>
      </c>
      <c r="S158" s="45">
        <f>Q158*R158</f>
        <v>440</v>
      </c>
      <c r="T158" s="51">
        <v>0.00027</v>
      </c>
      <c r="U158" s="51">
        <v>2E-05</v>
      </c>
    </row>
    <row r="159" spans="1:21" s="2" customFormat="1" ht="38.25" customHeight="1">
      <c r="A159" s="40" t="s">
        <v>320</v>
      </c>
      <c r="B159" s="41" t="s">
        <v>321</v>
      </c>
      <c r="C159" s="40" t="s">
        <v>289</v>
      </c>
      <c r="D159" s="40"/>
      <c r="E159" s="40"/>
      <c r="F159" s="40"/>
      <c r="G159" s="40"/>
      <c r="H159" s="42" t="e">
        <f>#REF!</f>
        <v>#REF!</v>
      </c>
      <c r="I159" s="50" t="e">
        <f>#REF!</f>
        <v>#REF!</v>
      </c>
      <c r="J159" s="40"/>
      <c r="K159" s="40"/>
      <c r="L159" s="43"/>
      <c r="M159" s="43"/>
      <c r="N159" s="43"/>
      <c r="O159" s="43"/>
      <c r="P159" s="43"/>
      <c r="Q159" s="42">
        <v>340</v>
      </c>
      <c r="R159" s="42">
        <v>1</v>
      </c>
      <c r="S159" s="45">
        <f>Q159*R159</f>
        <v>340</v>
      </c>
      <c r="T159" s="51">
        <v>0.00024000000000000003</v>
      </c>
      <c r="U159" s="51">
        <v>1E-05</v>
      </c>
    </row>
    <row r="160" spans="1:21" s="2" customFormat="1" ht="38.25" customHeight="1">
      <c r="A160" s="40" t="s">
        <v>322</v>
      </c>
      <c r="B160" s="41" t="s">
        <v>323</v>
      </c>
      <c r="C160" s="40" t="s">
        <v>289</v>
      </c>
      <c r="D160" s="40"/>
      <c r="E160" s="40"/>
      <c r="F160" s="40"/>
      <c r="G160" s="40"/>
      <c r="H160" s="42" t="e">
        <f>#REF!</f>
        <v>#REF!</v>
      </c>
      <c r="I160" s="50" t="e">
        <f>#REF!</f>
        <v>#REF!</v>
      </c>
      <c r="J160" s="40"/>
      <c r="K160" s="40"/>
      <c r="L160" s="43"/>
      <c r="M160" s="43"/>
      <c r="N160" s="43"/>
      <c r="O160" s="43"/>
      <c r="P160" s="43"/>
      <c r="Q160" s="42">
        <v>440</v>
      </c>
      <c r="R160" s="42">
        <v>1</v>
      </c>
      <c r="S160" s="45">
        <f>Q160*R160</f>
        <v>440</v>
      </c>
      <c r="T160" s="51">
        <v>0.00026000000000000003</v>
      </c>
      <c r="U160" s="51">
        <v>2E-05</v>
      </c>
    </row>
    <row r="161" spans="1:21" s="2" customFormat="1" ht="25.5" customHeight="1">
      <c r="A161" s="40" t="s">
        <v>324</v>
      </c>
      <c r="B161" s="41" t="s">
        <v>325</v>
      </c>
      <c r="C161" s="40" t="s">
        <v>289</v>
      </c>
      <c r="D161" s="40"/>
      <c r="E161" s="40"/>
      <c r="F161" s="40"/>
      <c r="G161" s="40"/>
      <c r="H161" s="42" t="e">
        <f>#REF!</f>
        <v>#REF!</v>
      </c>
      <c r="I161" s="50" t="e">
        <f>#REF!</f>
        <v>#REF!</v>
      </c>
      <c r="J161" s="40"/>
      <c r="K161" s="40"/>
      <c r="L161" s="43"/>
      <c r="M161" s="43"/>
      <c r="N161" s="43"/>
      <c r="O161" s="43"/>
      <c r="P161" s="43"/>
      <c r="Q161" s="42">
        <v>440</v>
      </c>
      <c r="R161" s="42">
        <v>1</v>
      </c>
      <c r="S161" s="45">
        <f>Q161*R161</f>
        <v>440</v>
      </c>
      <c r="T161" s="51">
        <v>0.00031</v>
      </c>
      <c r="U161" s="51">
        <v>3E-05</v>
      </c>
    </row>
    <row r="162" spans="1:21" s="2" customFormat="1" ht="25.5" customHeight="1">
      <c r="A162" s="40" t="s">
        <v>326</v>
      </c>
      <c r="B162" s="41" t="s">
        <v>327</v>
      </c>
      <c r="C162" s="40" t="s">
        <v>289</v>
      </c>
      <c r="D162" s="40"/>
      <c r="E162" s="40"/>
      <c r="F162" s="40"/>
      <c r="G162" s="40"/>
      <c r="H162" s="42" t="e">
        <f>#REF!</f>
        <v>#REF!</v>
      </c>
      <c r="I162" s="50" t="e">
        <f>#REF!</f>
        <v>#REF!</v>
      </c>
      <c r="J162" s="40"/>
      <c r="K162" s="40"/>
      <c r="L162" s="43"/>
      <c r="M162" s="43"/>
      <c r="N162" s="43"/>
      <c r="O162" s="43"/>
      <c r="P162" s="43"/>
      <c r="Q162" s="42">
        <v>440</v>
      </c>
      <c r="R162" s="42">
        <v>1</v>
      </c>
      <c r="S162" s="45">
        <f>Q162*R162</f>
        <v>440</v>
      </c>
      <c r="T162" s="51">
        <v>0.00034</v>
      </c>
      <c r="U162" s="51">
        <v>4E-05</v>
      </c>
    </row>
    <row r="163" spans="1:21" s="2" customFormat="1" ht="25.5" customHeight="1">
      <c r="A163" s="40" t="s">
        <v>328</v>
      </c>
      <c r="B163" s="41" t="s">
        <v>329</v>
      </c>
      <c r="C163" s="40" t="s">
        <v>289</v>
      </c>
      <c r="D163" s="40"/>
      <c r="E163" s="40"/>
      <c r="F163" s="40"/>
      <c r="G163" s="40"/>
      <c r="H163" s="42" t="e">
        <f>#REF!</f>
        <v>#REF!</v>
      </c>
      <c r="I163" s="50" t="e">
        <f>#REF!</f>
        <v>#REF!</v>
      </c>
      <c r="J163" s="40"/>
      <c r="K163" s="40"/>
      <c r="L163" s="43"/>
      <c r="M163" s="43"/>
      <c r="N163" s="43"/>
      <c r="O163" s="43"/>
      <c r="P163" s="43"/>
      <c r="Q163" s="42">
        <v>440</v>
      </c>
      <c r="R163" s="42">
        <v>1</v>
      </c>
      <c r="S163" s="45">
        <f>Q163*R163</f>
        <v>440</v>
      </c>
      <c r="T163" s="51">
        <v>0.00045000000000000004</v>
      </c>
      <c r="U163" s="51">
        <v>2E-05</v>
      </c>
    </row>
    <row r="164" spans="1:21" s="2" customFormat="1" ht="22.5" customHeight="1">
      <c r="A164" s="40" t="s">
        <v>330</v>
      </c>
      <c r="B164" s="41" t="s">
        <v>331</v>
      </c>
      <c r="C164" s="40" t="s">
        <v>289</v>
      </c>
      <c r="D164" s="40"/>
      <c r="E164" s="40"/>
      <c r="F164" s="40"/>
      <c r="G164" s="40"/>
      <c r="H164" s="42" t="e">
        <f>#REF!</f>
        <v>#REF!</v>
      </c>
      <c r="I164" s="50" t="e">
        <f>#REF!</f>
        <v>#REF!</v>
      </c>
      <c r="J164" s="40"/>
      <c r="K164" s="40"/>
      <c r="L164" s="43"/>
      <c r="M164" s="43"/>
      <c r="N164" s="43"/>
      <c r="O164" s="43"/>
      <c r="P164" s="43"/>
      <c r="Q164" s="42">
        <v>560</v>
      </c>
      <c r="R164" s="42">
        <v>1</v>
      </c>
      <c r="S164" s="45">
        <f>Q164*R164</f>
        <v>560</v>
      </c>
      <c r="T164" s="51">
        <v>0.00035000000000000005</v>
      </c>
      <c r="U164" s="51">
        <v>3.3E-05</v>
      </c>
    </row>
    <row r="165" spans="1:21" s="2" customFormat="1" ht="25.5" customHeight="1">
      <c r="A165" s="40" t="s">
        <v>332</v>
      </c>
      <c r="B165" s="41" t="s">
        <v>333</v>
      </c>
      <c r="C165" s="40" t="s">
        <v>289</v>
      </c>
      <c r="D165" s="40"/>
      <c r="E165" s="40"/>
      <c r="F165" s="40"/>
      <c r="G165" s="40"/>
      <c r="H165" s="42" t="e">
        <f>#REF!</f>
        <v>#REF!</v>
      </c>
      <c r="I165" s="50" t="e">
        <f>#REF!</f>
        <v>#REF!</v>
      </c>
      <c r="J165" s="40"/>
      <c r="K165" s="40"/>
      <c r="L165" s="43"/>
      <c r="M165" s="43"/>
      <c r="N165" s="43"/>
      <c r="O165" s="43"/>
      <c r="P165" s="43"/>
      <c r="Q165" s="42">
        <v>440</v>
      </c>
      <c r="R165" s="42">
        <v>1</v>
      </c>
      <c r="S165" s="45">
        <f>Q165*R165</f>
        <v>440</v>
      </c>
      <c r="T165" s="51">
        <v>0.00026000000000000003</v>
      </c>
      <c r="U165" s="51">
        <v>3E-05</v>
      </c>
    </row>
    <row r="166" spans="1:21" s="2" customFormat="1" ht="25.5" customHeight="1">
      <c r="A166" s="40" t="s">
        <v>334</v>
      </c>
      <c r="B166" s="41" t="s">
        <v>335</v>
      </c>
      <c r="C166" s="40" t="s">
        <v>289</v>
      </c>
      <c r="D166" s="40"/>
      <c r="E166" s="40"/>
      <c r="F166" s="40"/>
      <c r="G166" s="40"/>
      <c r="H166" s="42" t="e">
        <f>#REF!</f>
        <v>#REF!</v>
      </c>
      <c r="I166" s="50" t="e">
        <f>#REF!</f>
        <v>#REF!</v>
      </c>
      <c r="J166" s="40"/>
      <c r="K166" s="40"/>
      <c r="L166" s="43"/>
      <c r="M166" s="43"/>
      <c r="N166" s="43"/>
      <c r="O166" s="43"/>
      <c r="P166" s="43"/>
      <c r="Q166" s="42">
        <v>340</v>
      </c>
      <c r="R166" s="42">
        <v>1</v>
      </c>
      <c r="S166" s="45">
        <f>Q166*R166</f>
        <v>340</v>
      </c>
      <c r="T166" s="51">
        <v>0.00027</v>
      </c>
      <c r="U166" s="51">
        <v>2E-05</v>
      </c>
    </row>
    <row r="167" spans="1:21" s="2" customFormat="1" ht="25.5" customHeight="1">
      <c r="A167" s="40" t="s">
        <v>336</v>
      </c>
      <c r="B167" s="58" t="s">
        <v>337</v>
      </c>
      <c r="C167" s="40" t="s">
        <v>289</v>
      </c>
      <c r="D167" s="40"/>
      <c r="E167" s="40"/>
      <c r="F167" s="40"/>
      <c r="G167" s="40"/>
      <c r="H167" s="42" t="e">
        <f>#REF!</f>
        <v>#REF!</v>
      </c>
      <c r="I167" s="50" t="e">
        <f>#REF!</f>
        <v>#REF!</v>
      </c>
      <c r="J167" s="40"/>
      <c r="K167" s="40"/>
      <c r="L167" s="43"/>
      <c r="M167" s="43"/>
      <c r="N167" s="43"/>
      <c r="O167" s="43"/>
      <c r="P167" s="43"/>
      <c r="Q167" s="42">
        <v>480</v>
      </c>
      <c r="R167" s="42">
        <v>1</v>
      </c>
      <c r="S167" s="45">
        <f>Q167*R167</f>
        <v>480</v>
      </c>
      <c r="T167" s="51">
        <v>0.00026000000000000003</v>
      </c>
      <c r="U167" s="51">
        <v>3E-05</v>
      </c>
    </row>
    <row r="168" spans="1:21" s="39" customFormat="1" ht="15.75" customHeight="1">
      <c r="A168" s="32">
        <v>7</v>
      </c>
      <c r="B168" s="59" t="s">
        <v>338</v>
      </c>
      <c r="C168" s="32"/>
      <c r="D168" s="32"/>
      <c r="E168" s="34" t="e">
        <f>SUM(E169:E184)</f>
        <v>#REF!</v>
      </c>
      <c r="F168" s="32"/>
      <c r="G168" s="34">
        <f>SUM(G169:G184)</f>
        <v>0</v>
      </c>
      <c r="H168" s="32"/>
      <c r="I168" s="34">
        <f>SUM(I169:I184)</f>
        <v>0</v>
      </c>
      <c r="J168" s="32"/>
      <c r="K168" s="34">
        <f>SUM(K169:K184)</f>
        <v>0</v>
      </c>
      <c r="L168" s="35"/>
      <c r="M168" s="35"/>
      <c r="N168" s="35"/>
      <c r="O168" s="35"/>
      <c r="P168" s="35"/>
      <c r="Q168" s="42"/>
      <c r="R168" s="48">
        <f>SUM(R169:R184)</f>
        <v>16</v>
      </c>
      <c r="S168" s="36">
        <f>SUM(S169:S184)</f>
        <v>3866</v>
      </c>
      <c r="T168" s="51"/>
      <c r="U168" s="38"/>
    </row>
    <row r="169" spans="1:21" s="2" customFormat="1" ht="30.75" customHeight="1">
      <c r="A169" s="40" t="s">
        <v>339</v>
      </c>
      <c r="B169" s="58" t="s">
        <v>340</v>
      </c>
      <c r="C169" s="40" t="s">
        <v>289</v>
      </c>
      <c r="D169" s="42" t="e">
        <f>#REF!</f>
        <v>#REF!</v>
      </c>
      <c r="E169" s="50" t="e">
        <f>#REF!</f>
        <v>#REF!</v>
      </c>
      <c r="F169" s="40"/>
      <c r="G169" s="40"/>
      <c r="H169" s="40"/>
      <c r="I169" s="40"/>
      <c r="J169" s="40"/>
      <c r="K169" s="40"/>
      <c r="L169" s="43"/>
      <c r="M169" s="43"/>
      <c r="N169" s="43"/>
      <c r="O169" s="43"/>
      <c r="P169" s="43"/>
      <c r="Q169" s="42">
        <f>S169/R169</f>
        <v>276.525</v>
      </c>
      <c r="R169" s="42">
        <v>1</v>
      </c>
      <c r="S169" s="45">
        <v>276.525</v>
      </c>
      <c r="T169" s="51">
        <v>0.00019</v>
      </c>
      <c r="U169" s="51">
        <v>2E-05</v>
      </c>
    </row>
    <row r="170" spans="1:21" s="2" customFormat="1" ht="30.75" customHeight="1">
      <c r="A170" s="40" t="s">
        <v>341</v>
      </c>
      <c r="B170" s="58" t="s">
        <v>342</v>
      </c>
      <c r="C170" s="40" t="s">
        <v>289</v>
      </c>
      <c r="D170" s="42" t="e">
        <f>#REF!</f>
        <v>#REF!</v>
      </c>
      <c r="E170" s="50" t="e">
        <f>#REF!</f>
        <v>#REF!</v>
      </c>
      <c r="F170" s="40"/>
      <c r="G170" s="40"/>
      <c r="H170" s="40"/>
      <c r="I170" s="40"/>
      <c r="J170" s="40"/>
      <c r="K170" s="40"/>
      <c r="L170" s="43"/>
      <c r="M170" s="43"/>
      <c r="N170" s="43"/>
      <c r="O170" s="43"/>
      <c r="P170" s="43"/>
      <c r="Q170" s="42">
        <f>S170/R170</f>
        <v>238.21</v>
      </c>
      <c r="R170" s="42">
        <v>1</v>
      </c>
      <c r="S170" s="45">
        <v>238.21</v>
      </c>
      <c r="T170" s="51">
        <v>0.00025</v>
      </c>
      <c r="U170" s="51">
        <v>2E-05</v>
      </c>
    </row>
    <row r="171" spans="1:21" s="2" customFormat="1" ht="30.75" customHeight="1">
      <c r="A171" s="40" t="s">
        <v>343</v>
      </c>
      <c r="B171" s="60" t="s">
        <v>344</v>
      </c>
      <c r="C171" s="40" t="s">
        <v>289</v>
      </c>
      <c r="D171" s="42" t="e">
        <f>#REF!</f>
        <v>#REF!</v>
      </c>
      <c r="E171" s="50" t="e">
        <f>#REF!</f>
        <v>#REF!</v>
      </c>
      <c r="F171" s="40"/>
      <c r="G171" s="40"/>
      <c r="H171" s="40"/>
      <c r="I171" s="40"/>
      <c r="J171" s="40"/>
      <c r="K171" s="40"/>
      <c r="L171" s="43"/>
      <c r="M171" s="43"/>
      <c r="N171" s="43"/>
      <c r="O171" s="43"/>
      <c r="P171" s="43"/>
      <c r="Q171" s="42">
        <f>S171/R171</f>
        <v>263.718</v>
      </c>
      <c r="R171" s="42">
        <v>1</v>
      </c>
      <c r="S171" s="45">
        <v>263.718</v>
      </c>
      <c r="T171" s="51">
        <v>3.0000000000000004E-05</v>
      </c>
      <c r="U171" s="51">
        <v>0</v>
      </c>
    </row>
    <row r="172" spans="1:21" s="2" customFormat="1" ht="30.75" customHeight="1">
      <c r="A172" s="40" t="s">
        <v>345</v>
      </c>
      <c r="B172" s="60" t="s">
        <v>346</v>
      </c>
      <c r="C172" s="40" t="s">
        <v>289</v>
      </c>
      <c r="D172" s="42" t="e">
        <f>#REF!</f>
        <v>#REF!</v>
      </c>
      <c r="E172" s="50" t="e">
        <f>#REF!</f>
        <v>#REF!</v>
      </c>
      <c r="F172" s="40"/>
      <c r="G172" s="40"/>
      <c r="H172" s="40"/>
      <c r="I172" s="40"/>
      <c r="J172" s="40"/>
      <c r="K172" s="40"/>
      <c r="L172" s="43"/>
      <c r="M172" s="43"/>
      <c r="N172" s="43"/>
      <c r="O172" s="43"/>
      <c r="P172" s="43"/>
      <c r="Q172" s="42">
        <f>S172/R172</f>
        <v>232.122</v>
      </c>
      <c r="R172" s="42">
        <v>1</v>
      </c>
      <c r="S172" s="45">
        <v>232.122</v>
      </c>
      <c r="T172" s="51">
        <v>3.0000000000000004E-05</v>
      </c>
      <c r="U172" s="51">
        <v>0</v>
      </c>
    </row>
    <row r="173" spans="1:21" s="2" customFormat="1" ht="30.75" customHeight="1">
      <c r="A173" s="40" t="s">
        <v>347</v>
      </c>
      <c r="B173" s="61" t="s">
        <v>348</v>
      </c>
      <c r="C173" s="40" t="s">
        <v>289</v>
      </c>
      <c r="D173" s="42" t="e">
        <f>#REF!</f>
        <v>#REF!</v>
      </c>
      <c r="E173" s="50" t="e">
        <f>#REF!</f>
        <v>#REF!</v>
      </c>
      <c r="F173" s="40"/>
      <c r="G173" s="40"/>
      <c r="H173" s="40"/>
      <c r="I173" s="40"/>
      <c r="J173" s="40"/>
      <c r="K173" s="40"/>
      <c r="L173" s="43"/>
      <c r="M173" s="43"/>
      <c r="N173" s="43"/>
      <c r="O173" s="43"/>
      <c r="P173" s="43"/>
      <c r="Q173" s="42">
        <f>S173/R173</f>
        <v>202.299</v>
      </c>
      <c r="R173" s="42">
        <v>1</v>
      </c>
      <c r="S173" s="45">
        <v>202.299</v>
      </c>
      <c r="T173" s="51">
        <v>4E-05</v>
      </c>
      <c r="U173" s="51">
        <v>1E-05</v>
      </c>
    </row>
    <row r="174" spans="1:21" s="2" customFormat="1" ht="30.75" customHeight="1">
      <c r="A174" s="40" t="s">
        <v>349</v>
      </c>
      <c r="B174" s="61" t="s">
        <v>350</v>
      </c>
      <c r="C174" s="40" t="s">
        <v>289</v>
      </c>
      <c r="D174" s="42" t="e">
        <f>#REF!</f>
        <v>#REF!</v>
      </c>
      <c r="E174" s="50" t="e">
        <f>#REF!</f>
        <v>#REF!</v>
      </c>
      <c r="F174" s="40"/>
      <c r="G174" s="40"/>
      <c r="H174" s="40"/>
      <c r="I174" s="40"/>
      <c r="J174" s="40"/>
      <c r="K174" s="40"/>
      <c r="L174" s="43"/>
      <c r="M174" s="43"/>
      <c r="N174" s="43"/>
      <c r="O174" s="43"/>
      <c r="P174" s="43"/>
      <c r="Q174" s="42">
        <f>S174/R174</f>
        <v>256.007</v>
      </c>
      <c r="R174" s="42">
        <v>1</v>
      </c>
      <c r="S174" s="45">
        <v>256.007</v>
      </c>
      <c r="T174" s="51">
        <v>0.00031</v>
      </c>
      <c r="U174" s="51">
        <v>2E-05</v>
      </c>
    </row>
    <row r="175" spans="1:21" s="2" customFormat="1" ht="30.75" customHeight="1">
      <c r="A175" s="40" t="s">
        <v>351</v>
      </c>
      <c r="B175" s="58" t="s">
        <v>352</v>
      </c>
      <c r="C175" s="40" t="s">
        <v>289</v>
      </c>
      <c r="D175" s="42" t="e">
        <f>#REF!</f>
        <v>#REF!</v>
      </c>
      <c r="E175" s="50" t="e">
        <f>#REF!</f>
        <v>#REF!</v>
      </c>
      <c r="F175" s="40"/>
      <c r="G175" s="40"/>
      <c r="H175" s="40"/>
      <c r="I175" s="40"/>
      <c r="J175" s="40"/>
      <c r="K175" s="40"/>
      <c r="L175" s="43"/>
      <c r="M175" s="43"/>
      <c r="N175" s="43"/>
      <c r="O175" s="43"/>
      <c r="P175" s="43"/>
      <c r="Q175" s="42">
        <f>S175/R175</f>
        <v>225.322</v>
      </c>
      <c r="R175" s="42">
        <v>1</v>
      </c>
      <c r="S175" s="45">
        <v>225.322</v>
      </c>
      <c r="T175" s="51">
        <v>7.000000000000001E-05</v>
      </c>
      <c r="U175" s="51">
        <v>0</v>
      </c>
    </row>
    <row r="176" spans="1:21" s="2" customFormat="1" ht="30.75" customHeight="1">
      <c r="A176" s="40" t="s">
        <v>353</v>
      </c>
      <c r="B176" s="58" t="s">
        <v>354</v>
      </c>
      <c r="C176" s="40" t="s">
        <v>289</v>
      </c>
      <c r="D176" s="42" t="e">
        <f>#REF!</f>
        <v>#REF!</v>
      </c>
      <c r="E176" s="50" t="e">
        <f>#REF!</f>
        <v>#REF!</v>
      </c>
      <c r="F176" s="40"/>
      <c r="G176" s="40"/>
      <c r="H176" s="40"/>
      <c r="I176" s="40"/>
      <c r="J176" s="40"/>
      <c r="K176" s="40"/>
      <c r="L176" s="43"/>
      <c r="M176" s="43"/>
      <c r="N176" s="43"/>
      <c r="O176" s="43"/>
      <c r="P176" s="43"/>
      <c r="Q176" s="42">
        <f>S176/R176</f>
        <v>185.476</v>
      </c>
      <c r="R176" s="42">
        <v>1</v>
      </c>
      <c r="S176" s="45">
        <v>185.476</v>
      </c>
      <c r="T176" s="51">
        <v>3.0000000000000004E-05</v>
      </c>
      <c r="U176" s="51">
        <v>0</v>
      </c>
    </row>
    <row r="177" spans="1:21" s="2" customFormat="1" ht="30.75" customHeight="1">
      <c r="A177" s="40" t="s">
        <v>355</v>
      </c>
      <c r="B177" s="58" t="s">
        <v>356</v>
      </c>
      <c r="C177" s="40" t="s">
        <v>289</v>
      </c>
      <c r="D177" s="42" t="e">
        <f>#REF!</f>
        <v>#REF!</v>
      </c>
      <c r="E177" s="50" t="e">
        <f>#REF!</f>
        <v>#REF!</v>
      </c>
      <c r="F177" s="40"/>
      <c r="G177" s="40"/>
      <c r="H177" s="40"/>
      <c r="I177" s="40"/>
      <c r="J177" s="40"/>
      <c r="K177" s="40"/>
      <c r="L177" s="43"/>
      <c r="M177" s="43"/>
      <c r="N177" s="43"/>
      <c r="O177" s="43"/>
      <c r="P177" s="43"/>
      <c r="Q177" s="42">
        <f>S177/R177</f>
        <v>191.606</v>
      </c>
      <c r="R177" s="42">
        <v>1</v>
      </c>
      <c r="S177" s="45">
        <v>191.606</v>
      </c>
      <c r="T177" s="51">
        <v>0.00018</v>
      </c>
      <c r="U177" s="51">
        <v>1E-05</v>
      </c>
    </row>
    <row r="178" spans="1:21" s="2" customFormat="1" ht="30.75" customHeight="1">
      <c r="A178" s="40" t="s">
        <v>357</v>
      </c>
      <c r="B178" s="58" t="s">
        <v>358</v>
      </c>
      <c r="C178" s="40" t="s">
        <v>289</v>
      </c>
      <c r="D178" s="42" t="e">
        <f>#REF!</f>
        <v>#REF!</v>
      </c>
      <c r="E178" s="50" t="e">
        <f>#REF!</f>
        <v>#REF!</v>
      </c>
      <c r="F178" s="40"/>
      <c r="G178" s="40"/>
      <c r="H178" s="40"/>
      <c r="I178" s="40"/>
      <c r="J178" s="40"/>
      <c r="K178" s="40"/>
      <c r="L178" s="43"/>
      <c r="M178" s="43"/>
      <c r="N178" s="43"/>
      <c r="O178" s="43"/>
      <c r="P178" s="43"/>
      <c r="Q178" s="42">
        <f>S178/R178</f>
        <v>212.801</v>
      </c>
      <c r="R178" s="42">
        <v>1</v>
      </c>
      <c r="S178" s="45">
        <v>212.801</v>
      </c>
      <c r="T178" s="51">
        <v>4E-05</v>
      </c>
      <c r="U178" s="51">
        <v>0</v>
      </c>
    </row>
    <row r="179" spans="1:21" s="2" customFormat="1" ht="30.75" customHeight="1">
      <c r="A179" s="40" t="s">
        <v>359</v>
      </c>
      <c r="B179" s="58" t="s">
        <v>360</v>
      </c>
      <c r="C179" s="40" t="s">
        <v>289</v>
      </c>
      <c r="D179" s="42" t="e">
        <f>#REF!</f>
        <v>#REF!</v>
      </c>
      <c r="E179" s="50" t="e">
        <f>#REF!</f>
        <v>#REF!</v>
      </c>
      <c r="F179" s="40"/>
      <c r="G179" s="40"/>
      <c r="H179" s="40"/>
      <c r="I179" s="40"/>
      <c r="J179" s="40"/>
      <c r="K179" s="40"/>
      <c r="L179" s="43"/>
      <c r="M179" s="43"/>
      <c r="N179" s="43"/>
      <c r="O179" s="43"/>
      <c r="P179" s="43"/>
      <c r="Q179" s="42">
        <f>S179/R179</f>
        <v>265.367</v>
      </c>
      <c r="R179" s="42">
        <v>1</v>
      </c>
      <c r="S179" s="45">
        <v>265.367</v>
      </c>
      <c r="T179" s="51">
        <v>0.00016</v>
      </c>
      <c r="U179" s="51">
        <v>1E-05</v>
      </c>
    </row>
    <row r="180" spans="1:21" s="2" customFormat="1" ht="30.75" customHeight="1">
      <c r="A180" s="40" t="s">
        <v>361</v>
      </c>
      <c r="B180" s="41" t="s">
        <v>362</v>
      </c>
      <c r="C180" s="40" t="s">
        <v>289</v>
      </c>
      <c r="D180" s="42" t="e">
        <f>#REF!</f>
        <v>#REF!</v>
      </c>
      <c r="E180" s="50" t="e">
        <f>#REF!</f>
        <v>#REF!</v>
      </c>
      <c r="F180" s="40"/>
      <c r="G180" s="40"/>
      <c r="H180" s="40"/>
      <c r="I180" s="40"/>
      <c r="J180" s="40"/>
      <c r="K180" s="40"/>
      <c r="L180" s="43"/>
      <c r="M180" s="43"/>
      <c r="N180" s="43"/>
      <c r="O180" s="43"/>
      <c r="P180" s="43"/>
      <c r="Q180" s="42">
        <f>S180/R180</f>
        <v>241.113</v>
      </c>
      <c r="R180" s="42">
        <v>1</v>
      </c>
      <c r="S180" s="45">
        <v>241.113</v>
      </c>
      <c r="T180" s="51">
        <v>6.000000000000001E-05</v>
      </c>
      <c r="U180" s="51">
        <v>0</v>
      </c>
    </row>
    <row r="181" spans="1:21" s="2" customFormat="1" ht="17.25" customHeight="1">
      <c r="A181" s="40" t="s">
        <v>363</v>
      </c>
      <c r="B181" s="41" t="s">
        <v>364</v>
      </c>
      <c r="C181" s="40" t="s">
        <v>289</v>
      </c>
      <c r="D181" s="42" t="e">
        <f>#REF!</f>
        <v>#REF!</v>
      </c>
      <c r="E181" s="50" t="e">
        <f>#REF!</f>
        <v>#REF!</v>
      </c>
      <c r="F181" s="40"/>
      <c r="G181" s="40"/>
      <c r="H181" s="40"/>
      <c r="I181" s="40"/>
      <c r="J181" s="40"/>
      <c r="K181" s="40"/>
      <c r="L181" s="43"/>
      <c r="M181" s="43"/>
      <c r="N181" s="43"/>
      <c r="O181" s="43"/>
      <c r="P181" s="43"/>
      <c r="Q181" s="42">
        <f>S181/R181</f>
        <v>326.494</v>
      </c>
      <c r="R181" s="42">
        <v>1</v>
      </c>
      <c r="S181" s="45">
        <v>326.494</v>
      </c>
      <c r="T181" s="51">
        <v>0.00021</v>
      </c>
      <c r="U181" s="51">
        <v>2E-05</v>
      </c>
    </row>
    <row r="182" spans="1:21" s="2" customFormat="1" ht="30.75" customHeight="1">
      <c r="A182" s="40" t="s">
        <v>365</v>
      </c>
      <c r="B182" s="41" t="s">
        <v>366</v>
      </c>
      <c r="C182" s="40" t="s">
        <v>289</v>
      </c>
      <c r="D182" s="42" t="e">
        <f>#REF!</f>
        <v>#REF!</v>
      </c>
      <c r="E182" s="50" t="e">
        <f>#REF!</f>
        <v>#REF!</v>
      </c>
      <c r="F182" s="40"/>
      <c r="G182" s="40"/>
      <c r="H182" s="40"/>
      <c r="I182" s="40"/>
      <c r="J182" s="40"/>
      <c r="K182" s="40"/>
      <c r="L182" s="43"/>
      <c r="M182" s="43"/>
      <c r="N182" s="43"/>
      <c r="O182" s="43"/>
      <c r="P182" s="43"/>
      <c r="Q182" s="42">
        <f>S182/R182</f>
        <v>279.69</v>
      </c>
      <c r="R182" s="42">
        <v>1</v>
      </c>
      <c r="S182" s="45">
        <v>279.69</v>
      </c>
      <c r="T182" s="51">
        <v>5E-05</v>
      </c>
      <c r="U182" s="51">
        <v>0</v>
      </c>
    </row>
    <row r="183" spans="1:21" s="2" customFormat="1" ht="30.75" customHeight="1">
      <c r="A183" s="40" t="s">
        <v>367</v>
      </c>
      <c r="B183" s="62" t="s">
        <v>368</v>
      </c>
      <c r="C183" s="40" t="s">
        <v>289</v>
      </c>
      <c r="D183" s="42" t="e">
        <f>#REF!</f>
        <v>#REF!</v>
      </c>
      <c r="E183" s="50" t="e">
        <f>#REF!</f>
        <v>#REF!</v>
      </c>
      <c r="F183" s="40"/>
      <c r="G183" s="40"/>
      <c r="H183" s="40"/>
      <c r="I183" s="40"/>
      <c r="J183" s="40"/>
      <c r="K183" s="40"/>
      <c r="L183" s="43"/>
      <c r="M183" s="43"/>
      <c r="N183" s="43"/>
      <c r="O183" s="43"/>
      <c r="P183" s="43"/>
      <c r="Q183" s="42">
        <f>S183/R183</f>
        <v>259.25</v>
      </c>
      <c r="R183" s="42">
        <v>1</v>
      </c>
      <c r="S183" s="45">
        <v>259.25</v>
      </c>
      <c r="T183" s="51">
        <v>0.00017</v>
      </c>
      <c r="U183" s="51">
        <v>1E-05</v>
      </c>
    </row>
    <row r="184" spans="1:21" s="2" customFormat="1" ht="25.5" customHeight="1">
      <c r="A184" s="40" t="s">
        <v>369</v>
      </c>
      <c r="B184" s="41" t="s">
        <v>370</v>
      </c>
      <c r="C184" s="40"/>
      <c r="D184" s="42" t="e">
        <f>#REF!</f>
        <v>#REF!</v>
      </c>
      <c r="E184" s="50" t="e">
        <f>#REF!</f>
        <v>#REF!</v>
      </c>
      <c r="F184" s="40"/>
      <c r="G184" s="40"/>
      <c r="H184" s="40"/>
      <c r="I184" s="40"/>
      <c r="J184" s="40"/>
      <c r="K184" s="40"/>
      <c r="L184" s="43"/>
      <c r="M184" s="43"/>
      <c r="N184" s="43"/>
      <c r="O184" s="43"/>
      <c r="P184" s="43"/>
      <c r="Q184" s="42">
        <v>210</v>
      </c>
      <c r="R184" s="42">
        <v>1</v>
      </c>
      <c r="S184" s="45">
        <f>Q184*R184</f>
        <v>210</v>
      </c>
      <c r="T184" s="51">
        <v>0</v>
      </c>
      <c r="U184" s="51">
        <v>0</v>
      </c>
    </row>
    <row r="185" spans="1:21" s="39" customFormat="1" ht="12.75" customHeight="1">
      <c r="A185" s="32">
        <v>8</v>
      </c>
      <c r="B185" s="33" t="s">
        <v>371</v>
      </c>
      <c r="C185" s="32"/>
      <c r="D185" s="32"/>
      <c r="E185" s="34" t="e">
        <f>SUM(E186:E205)</f>
        <v>#REF!</v>
      </c>
      <c r="F185" s="32"/>
      <c r="G185" s="34" t="e">
        <f>SUM(G186:G205)</f>
        <v>#REF!</v>
      </c>
      <c r="H185" s="32"/>
      <c r="I185" s="34" t="e">
        <f>SUM(I186:I205)</f>
        <v>#REF!</v>
      </c>
      <c r="J185" s="32"/>
      <c r="K185" s="34" t="e">
        <f>SUM(K186:K205)</f>
        <v>#REF!</v>
      </c>
      <c r="L185" s="35"/>
      <c r="M185" s="35"/>
      <c r="N185" s="35"/>
      <c r="O185" s="35"/>
      <c r="P185" s="35"/>
      <c r="Q185" s="42"/>
      <c r="R185" s="48">
        <f>SUM(R186:R205)</f>
        <v>20</v>
      </c>
      <c r="S185" s="36">
        <f>SUM(S186:S205)</f>
        <v>3145.2129999999997</v>
      </c>
      <c r="T185" s="51"/>
      <c r="U185" s="38"/>
    </row>
    <row r="186" spans="1:21" s="2" customFormat="1" ht="30.75" customHeight="1">
      <c r="A186" s="40" t="s">
        <v>372</v>
      </c>
      <c r="B186" s="41" t="s">
        <v>373</v>
      </c>
      <c r="C186" s="40" t="s">
        <v>289</v>
      </c>
      <c r="D186" s="42" t="e">
        <f>#REF!</f>
        <v>#REF!</v>
      </c>
      <c r="E186" s="50" t="e">
        <f>#REF!</f>
        <v>#REF!</v>
      </c>
      <c r="F186" s="40"/>
      <c r="G186" s="40"/>
      <c r="H186" s="40"/>
      <c r="I186" s="40"/>
      <c r="J186" s="40"/>
      <c r="K186" s="40"/>
      <c r="L186" s="43"/>
      <c r="M186" s="43"/>
      <c r="N186" s="43"/>
      <c r="O186" s="43"/>
      <c r="P186" s="43"/>
      <c r="Q186" s="42">
        <f>S186/R186</f>
        <v>108.636</v>
      </c>
      <c r="R186" s="42">
        <v>1</v>
      </c>
      <c r="S186" s="45">
        <v>108.636</v>
      </c>
      <c r="T186" s="51">
        <v>3.0000000000000004E-05</v>
      </c>
      <c r="U186" s="51">
        <v>0</v>
      </c>
    </row>
    <row r="187" spans="1:21" s="2" customFormat="1" ht="30.75" customHeight="1">
      <c r="A187" s="40" t="s">
        <v>374</v>
      </c>
      <c r="B187" s="41" t="s">
        <v>375</v>
      </c>
      <c r="C187" s="40" t="s">
        <v>289</v>
      </c>
      <c r="D187" s="42" t="e">
        <f>#REF!</f>
        <v>#REF!</v>
      </c>
      <c r="E187" s="50" t="e">
        <f>#REF!</f>
        <v>#REF!</v>
      </c>
      <c r="F187" s="40"/>
      <c r="G187" s="40"/>
      <c r="H187" s="40"/>
      <c r="I187" s="40"/>
      <c r="J187" s="40"/>
      <c r="K187" s="40"/>
      <c r="L187" s="43"/>
      <c r="M187" s="43"/>
      <c r="N187" s="43"/>
      <c r="O187" s="43"/>
      <c r="P187" s="43"/>
      <c r="Q187" s="42">
        <f>S187/R187</f>
        <v>121.157</v>
      </c>
      <c r="R187" s="42">
        <v>1</v>
      </c>
      <c r="S187" s="45">
        <v>121.157</v>
      </c>
      <c r="T187" s="51">
        <v>5E-05</v>
      </c>
      <c r="U187" s="51">
        <v>0</v>
      </c>
    </row>
    <row r="188" spans="1:21" s="2" customFormat="1" ht="30.75" customHeight="1">
      <c r="A188" s="40" t="s">
        <v>376</v>
      </c>
      <c r="B188" s="41" t="s">
        <v>377</v>
      </c>
      <c r="C188" s="40" t="s">
        <v>289</v>
      </c>
      <c r="D188" s="42" t="e">
        <f>#REF!</f>
        <v>#REF!</v>
      </c>
      <c r="E188" s="50" t="e">
        <f>#REF!</f>
        <v>#REF!</v>
      </c>
      <c r="F188" s="40"/>
      <c r="G188" s="40"/>
      <c r="H188" s="40"/>
      <c r="I188" s="40"/>
      <c r="J188" s="40"/>
      <c r="K188" s="40"/>
      <c r="L188" s="43"/>
      <c r="M188" s="43"/>
      <c r="N188" s="43"/>
      <c r="O188" s="43"/>
      <c r="P188" s="43"/>
      <c r="Q188" s="42">
        <f>S188/R188</f>
        <v>149.408</v>
      </c>
      <c r="R188" s="42">
        <v>1</v>
      </c>
      <c r="S188" s="45">
        <v>149.408</v>
      </c>
      <c r="T188" s="51">
        <v>4E-05</v>
      </c>
      <c r="U188" s="51">
        <v>0</v>
      </c>
    </row>
    <row r="189" spans="1:21" s="2" customFormat="1" ht="30.75" customHeight="1">
      <c r="A189" s="40" t="s">
        <v>378</v>
      </c>
      <c r="B189" s="41" t="s">
        <v>379</v>
      </c>
      <c r="C189" s="40" t="s">
        <v>289</v>
      </c>
      <c r="D189" s="42" t="e">
        <f>#REF!</f>
        <v>#REF!</v>
      </c>
      <c r="E189" s="50" t="e">
        <f>#REF!</f>
        <v>#REF!</v>
      </c>
      <c r="F189" s="40"/>
      <c r="G189" s="40"/>
      <c r="H189" s="40"/>
      <c r="I189" s="40"/>
      <c r="J189" s="40"/>
      <c r="K189" s="40"/>
      <c r="L189" s="43"/>
      <c r="M189" s="43"/>
      <c r="N189" s="43"/>
      <c r="O189" s="43"/>
      <c r="P189" s="43"/>
      <c r="Q189" s="42">
        <v>116</v>
      </c>
      <c r="R189" s="42">
        <v>1</v>
      </c>
      <c r="S189" s="45">
        <v>148.884</v>
      </c>
      <c r="T189" s="51">
        <v>5E-05</v>
      </c>
      <c r="U189" s="51">
        <v>0</v>
      </c>
    </row>
    <row r="190" spans="1:21" s="2" customFormat="1" ht="30.75" customHeight="1">
      <c r="A190" s="40" t="s">
        <v>380</v>
      </c>
      <c r="B190" s="41" t="s">
        <v>381</v>
      </c>
      <c r="C190" s="40" t="s">
        <v>289</v>
      </c>
      <c r="D190" s="42" t="e">
        <f>#REF!</f>
        <v>#REF!</v>
      </c>
      <c r="E190" s="50" t="e">
        <f>#REF!</f>
        <v>#REF!</v>
      </c>
      <c r="F190" s="40"/>
      <c r="G190" s="40"/>
      <c r="H190" s="40"/>
      <c r="I190" s="40"/>
      <c r="J190" s="40"/>
      <c r="K190" s="40"/>
      <c r="L190" s="43"/>
      <c r="M190" s="43"/>
      <c r="N190" s="43"/>
      <c r="O190" s="43"/>
      <c r="P190" s="43"/>
      <c r="Q190" s="42">
        <v>134</v>
      </c>
      <c r="R190" s="42">
        <v>1</v>
      </c>
      <c r="S190" s="45">
        <v>161.511</v>
      </c>
      <c r="T190" s="51">
        <v>4E-05</v>
      </c>
      <c r="U190" s="51">
        <v>0</v>
      </c>
    </row>
    <row r="191" spans="1:21" s="2" customFormat="1" ht="30.75" customHeight="1">
      <c r="A191" s="40" t="s">
        <v>382</v>
      </c>
      <c r="B191" s="41" t="s">
        <v>383</v>
      </c>
      <c r="C191" s="40" t="s">
        <v>289</v>
      </c>
      <c r="D191" s="40"/>
      <c r="E191" s="40"/>
      <c r="F191" s="42" t="e">
        <f>#REF!</f>
        <v>#REF!</v>
      </c>
      <c r="G191" s="50" t="e">
        <f>#REF!</f>
        <v>#REF!</v>
      </c>
      <c r="H191" s="40"/>
      <c r="I191" s="40"/>
      <c r="J191" s="40"/>
      <c r="K191" s="40"/>
      <c r="L191" s="43"/>
      <c r="M191" s="43"/>
      <c r="N191" s="43"/>
      <c r="O191" s="43"/>
      <c r="P191" s="43"/>
      <c r="Q191" s="42">
        <f>S191/R191</f>
        <v>161.511</v>
      </c>
      <c r="R191" s="42">
        <v>1</v>
      </c>
      <c r="S191" s="45">
        <v>161.511</v>
      </c>
      <c r="T191" s="51">
        <v>3.0000000000000004E-05</v>
      </c>
      <c r="U191" s="51">
        <v>0</v>
      </c>
    </row>
    <row r="192" spans="1:21" s="2" customFormat="1" ht="30.75" customHeight="1">
      <c r="A192" s="40" t="s">
        <v>384</v>
      </c>
      <c r="B192" s="41" t="s">
        <v>385</v>
      </c>
      <c r="C192" s="40" t="s">
        <v>289</v>
      </c>
      <c r="D192" s="40"/>
      <c r="E192" s="40"/>
      <c r="F192" s="42" t="e">
        <f>#REF!</f>
        <v>#REF!</v>
      </c>
      <c r="G192" s="50" t="e">
        <f>#REF!</f>
        <v>#REF!</v>
      </c>
      <c r="H192" s="40"/>
      <c r="I192" s="40"/>
      <c r="J192" s="40"/>
      <c r="K192" s="40"/>
      <c r="L192" s="43"/>
      <c r="M192" s="43"/>
      <c r="N192" s="43"/>
      <c r="O192" s="43"/>
      <c r="P192" s="43"/>
      <c r="Q192" s="42">
        <f>S192/R192</f>
        <v>148.884</v>
      </c>
      <c r="R192" s="42">
        <v>1</v>
      </c>
      <c r="S192" s="45">
        <v>148.884</v>
      </c>
      <c r="T192" s="51">
        <v>3.0000000000000004E-05</v>
      </c>
      <c r="U192" s="51">
        <v>0</v>
      </c>
    </row>
    <row r="193" spans="1:21" s="2" customFormat="1" ht="30.75" customHeight="1">
      <c r="A193" s="40" t="s">
        <v>386</v>
      </c>
      <c r="B193" s="41" t="s">
        <v>387</v>
      </c>
      <c r="C193" s="40" t="s">
        <v>289</v>
      </c>
      <c r="D193" s="40"/>
      <c r="E193" s="40"/>
      <c r="F193" s="42" t="e">
        <f>#REF!</f>
        <v>#REF!</v>
      </c>
      <c r="G193" s="50" t="e">
        <f>#REF!</f>
        <v>#REF!</v>
      </c>
      <c r="H193" s="40"/>
      <c r="I193" s="40"/>
      <c r="J193" s="40"/>
      <c r="K193" s="40"/>
      <c r="L193" s="43"/>
      <c r="M193" s="43"/>
      <c r="N193" s="43"/>
      <c r="O193" s="43"/>
      <c r="P193" s="43"/>
      <c r="Q193" s="42">
        <f>S193/R193</f>
        <v>161.059</v>
      </c>
      <c r="R193" s="42">
        <v>1</v>
      </c>
      <c r="S193" s="45">
        <v>161.059</v>
      </c>
      <c r="T193" s="51">
        <v>4E-05</v>
      </c>
      <c r="U193" s="51">
        <v>0</v>
      </c>
    </row>
    <row r="194" spans="1:21" s="2" customFormat="1" ht="12.75" customHeight="1">
      <c r="A194" s="40" t="s">
        <v>388</v>
      </c>
      <c r="B194" s="41" t="s">
        <v>389</v>
      </c>
      <c r="C194" s="40" t="s">
        <v>289</v>
      </c>
      <c r="D194" s="40"/>
      <c r="E194" s="40"/>
      <c r="F194" s="42" t="e">
        <f>#REF!</f>
        <v>#REF!</v>
      </c>
      <c r="G194" s="50" t="e">
        <f>#REF!</f>
        <v>#REF!</v>
      </c>
      <c r="H194" s="40"/>
      <c r="I194" s="40"/>
      <c r="J194" s="40"/>
      <c r="K194" s="40"/>
      <c r="L194" s="43"/>
      <c r="M194" s="43"/>
      <c r="N194" s="43"/>
      <c r="O194" s="43"/>
      <c r="P194" s="43"/>
      <c r="Q194" s="42">
        <f>S194/R194</f>
        <v>251.694</v>
      </c>
      <c r="R194" s="42">
        <v>1</v>
      </c>
      <c r="S194" s="45">
        <v>251.694</v>
      </c>
      <c r="T194" s="51">
        <v>3.0000000000000004E-05</v>
      </c>
      <c r="U194" s="51">
        <v>0</v>
      </c>
    </row>
    <row r="195" spans="1:21" s="2" customFormat="1" ht="12.75" customHeight="1">
      <c r="A195" s="40" t="s">
        <v>390</v>
      </c>
      <c r="B195" s="41" t="s">
        <v>391</v>
      </c>
      <c r="C195" s="40" t="s">
        <v>289</v>
      </c>
      <c r="D195" s="40"/>
      <c r="E195" s="40"/>
      <c r="F195" s="42" t="e">
        <f>#REF!</f>
        <v>#REF!</v>
      </c>
      <c r="G195" s="50" t="e">
        <f>#REF!</f>
        <v>#REF!</v>
      </c>
      <c r="H195" s="40"/>
      <c r="I195" s="40"/>
      <c r="J195" s="40"/>
      <c r="K195" s="40"/>
      <c r="L195" s="43"/>
      <c r="M195" s="43"/>
      <c r="N195" s="43"/>
      <c r="O195" s="43"/>
      <c r="P195" s="43"/>
      <c r="Q195" s="42">
        <f>S195/R195</f>
        <v>256.867</v>
      </c>
      <c r="R195" s="42">
        <v>1</v>
      </c>
      <c r="S195" s="45">
        <v>256.867</v>
      </c>
      <c r="T195" s="51">
        <v>6.000000000000001E-05</v>
      </c>
      <c r="U195" s="51">
        <v>0</v>
      </c>
    </row>
    <row r="196" spans="1:21" s="2" customFormat="1" ht="30.75" customHeight="1">
      <c r="A196" s="40" t="s">
        <v>392</v>
      </c>
      <c r="B196" s="41" t="s">
        <v>393</v>
      </c>
      <c r="C196" s="40" t="s">
        <v>289</v>
      </c>
      <c r="D196" s="40"/>
      <c r="E196" s="40"/>
      <c r="F196" s="40"/>
      <c r="G196" s="40"/>
      <c r="H196" s="42" t="e">
        <f>#REF!</f>
        <v>#REF!</v>
      </c>
      <c r="I196" s="50" t="e">
        <f>#REF!</f>
        <v>#REF!</v>
      </c>
      <c r="J196" s="40"/>
      <c r="K196" s="40"/>
      <c r="L196" s="43"/>
      <c r="M196" s="43"/>
      <c r="N196" s="43"/>
      <c r="O196" s="43"/>
      <c r="P196" s="43"/>
      <c r="Q196" s="42">
        <f>S196/R196</f>
        <v>162.119</v>
      </c>
      <c r="R196" s="42">
        <v>1</v>
      </c>
      <c r="S196" s="45">
        <v>162.119</v>
      </c>
      <c r="T196" s="51">
        <v>5E-05</v>
      </c>
      <c r="U196" s="51">
        <v>0</v>
      </c>
    </row>
    <row r="197" spans="1:21" s="2" customFormat="1" ht="30.75" customHeight="1">
      <c r="A197" s="40" t="s">
        <v>394</v>
      </c>
      <c r="B197" s="41" t="s">
        <v>395</v>
      </c>
      <c r="C197" s="40" t="s">
        <v>289</v>
      </c>
      <c r="D197" s="40"/>
      <c r="E197" s="40"/>
      <c r="F197" s="40"/>
      <c r="G197" s="40"/>
      <c r="H197" s="42" t="e">
        <f>#REF!</f>
        <v>#REF!</v>
      </c>
      <c r="I197" s="50" t="e">
        <f>#REF!</f>
        <v>#REF!</v>
      </c>
      <c r="J197" s="40"/>
      <c r="K197" s="40"/>
      <c r="L197" s="43"/>
      <c r="M197" s="43"/>
      <c r="N197" s="43"/>
      <c r="O197" s="43"/>
      <c r="P197" s="43"/>
      <c r="Q197" s="42">
        <f>S197/R197</f>
        <v>117.178</v>
      </c>
      <c r="R197" s="42">
        <v>1</v>
      </c>
      <c r="S197" s="45">
        <v>117.178</v>
      </c>
      <c r="T197" s="51">
        <v>4E-05</v>
      </c>
      <c r="U197" s="51">
        <v>0</v>
      </c>
    </row>
    <row r="198" spans="1:21" s="2" customFormat="1" ht="15.75" customHeight="1">
      <c r="A198" s="40" t="s">
        <v>396</v>
      </c>
      <c r="B198" s="63" t="s">
        <v>397</v>
      </c>
      <c r="C198" s="40" t="s">
        <v>289</v>
      </c>
      <c r="D198" s="40"/>
      <c r="E198" s="40"/>
      <c r="F198" s="40"/>
      <c r="G198" s="40"/>
      <c r="H198" s="42" t="e">
        <f>#REF!</f>
        <v>#REF!</v>
      </c>
      <c r="I198" s="50" t="e">
        <f>#REF!</f>
        <v>#REF!</v>
      </c>
      <c r="J198" s="40"/>
      <c r="K198" s="40"/>
      <c r="L198" s="43"/>
      <c r="M198" s="43"/>
      <c r="N198" s="43"/>
      <c r="O198" s="43"/>
      <c r="P198" s="43"/>
      <c r="Q198" s="42">
        <f>S198/R198</f>
        <v>110.412</v>
      </c>
      <c r="R198" s="42">
        <v>1</v>
      </c>
      <c r="S198" s="45">
        <v>110.412</v>
      </c>
      <c r="T198" s="51">
        <v>3.0000000000000004E-05</v>
      </c>
      <c r="U198" s="51">
        <v>0</v>
      </c>
    </row>
    <row r="199" spans="1:21" s="2" customFormat="1" ht="25.5" customHeight="1">
      <c r="A199" s="40" t="s">
        <v>398</v>
      </c>
      <c r="B199" s="41" t="s">
        <v>399</v>
      </c>
      <c r="C199" s="40" t="s">
        <v>289</v>
      </c>
      <c r="D199" s="40"/>
      <c r="E199" s="40"/>
      <c r="F199" s="40"/>
      <c r="G199" s="40"/>
      <c r="H199" s="42" t="e">
        <f>#REF!</f>
        <v>#REF!</v>
      </c>
      <c r="I199" s="50" t="e">
        <f>#REF!</f>
        <v>#REF!</v>
      </c>
      <c r="J199" s="40"/>
      <c r="K199" s="40"/>
      <c r="L199" s="43"/>
      <c r="M199" s="43"/>
      <c r="N199" s="43"/>
      <c r="O199" s="43"/>
      <c r="P199" s="43"/>
      <c r="Q199" s="42">
        <f>S199/R199</f>
        <v>109.527</v>
      </c>
      <c r="R199" s="42">
        <v>1</v>
      </c>
      <c r="S199" s="45">
        <v>109.527</v>
      </c>
      <c r="T199" s="51">
        <v>6.000000000000001E-05</v>
      </c>
      <c r="U199" s="51">
        <v>0</v>
      </c>
    </row>
    <row r="200" spans="1:21" s="2" customFormat="1" ht="30.75" customHeight="1">
      <c r="A200" s="40" t="s">
        <v>400</v>
      </c>
      <c r="B200" s="41" t="s">
        <v>401</v>
      </c>
      <c r="C200" s="40" t="s">
        <v>289</v>
      </c>
      <c r="D200" s="40"/>
      <c r="E200" s="40"/>
      <c r="F200" s="40"/>
      <c r="G200" s="40"/>
      <c r="H200" s="42" t="e">
        <f>#REF!</f>
        <v>#REF!</v>
      </c>
      <c r="I200" s="50" t="e">
        <f>#REF!</f>
        <v>#REF!</v>
      </c>
      <c r="J200" s="40"/>
      <c r="K200" s="40"/>
      <c r="L200" s="43"/>
      <c r="M200" s="43"/>
      <c r="N200" s="43"/>
      <c r="O200" s="43"/>
      <c r="P200" s="43"/>
      <c r="Q200" s="42">
        <f>S200/R200</f>
        <v>147.505</v>
      </c>
      <c r="R200" s="42">
        <v>1</v>
      </c>
      <c r="S200" s="45">
        <v>147.505</v>
      </c>
      <c r="T200" s="51">
        <v>3.0000000000000004E-05</v>
      </c>
      <c r="U200" s="51">
        <v>0</v>
      </c>
    </row>
    <row r="201" spans="1:21" s="2" customFormat="1" ht="25.5" customHeight="1">
      <c r="A201" s="40" t="s">
        <v>402</v>
      </c>
      <c r="B201" s="41" t="s">
        <v>403</v>
      </c>
      <c r="C201" s="40" t="s">
        <v>289</v>
      </c>
      <c r="D201" s="40"/>
      <c r="E201" s="40"/>
      <c r="F201" s="40"/>
      <c r="G201" s="40"/>
      <c r="H201" s="40"/>
      <c r="I201" s="40"/>
      <c r="J201" s="42" t="e">
        <f>#REF!</f>
        <v>#REF!</v>
      </c>
      <c r="K201" s="50" t="e">
        <f>#REF!</f>
        <v>#REF!</v>
      </c>
      <c r="L201" s="43"/>
      <c r="M201" s="43"/>
      <c r="N201" s="43"/>
      <c r="O201" s="43"/>
      <c r="P201" s="43"/>
      <c r="Q201" s="42">
        <f>S201/R201</f>
        <v>158.596</v>
      </c>
      <c r="R201" s="42">
        <v>1</v>
      </c>
      <c r="S201" s="45">
        <v>158.596</v>
      </c>
      <c r="T201" s="51">
        <v>3.0000000000000004E-05</v>
      </c>
      <c r="U201" s="51">
        <v>0</v>
      </c>
    </row>
    <row r="202" spans="1:21" s="2" customFormat="1" ht="30.75" customHeight="1">
      <c r="A202" s="40" t="s">
        <v>404</v>
      </c>
      <c r="B202" s="58" t="s">
        <v>405</v>
      </c>
      <c r="C202" s="64" t="s">
        <v>289</v>
      </c>
      <c r="D202" s="40"/>
      <c r="E202" s="40"/>
      <c r="F202" s="40"/>
      <c r="G202" s="40"/>
      <c r="H202" s="40"/>
      <c r="I202" s="40"/>
      <c r="J202" s="42" t="e">
        <f>#REF!</f>
        <v>#REF!</v>
      </c>
      <c r="K202" s="50" t="e">
        <f>#REF!</f>
        <v>#REF!</v>
      </c>
      <c r="L202" s="43"/>
      <c r="M202" s="43"/>
      <c r="N202" s="43"/>
      <c r="O202" s="43"/>
      <c r="P202" s="43"/>
      <c r="Q202" s="42">
        <f>S202/R202</f>
        <v>163.097</v>
      </c>
      <c r="R202" s="42">
        <v>1</v>
      </c>
      <c r="S202" s="45">
        <v>163.097</v>
      </c>
      <c r="T202" s="51">
        <v>3.0000000000000004E-05</v>
      </c>
      <c r="U202" s="51">
        <v>0</v>
      </c>
    </row>
    <row r="203" spans="1:21" s="2" customFormat="1" ht="12.75" customHeight="1">
      <c r="A203" s="40" t="s">
        <v>406</v>
      </c>
      <c r="B203" s="58" t="s">
        <v>407</v>
      </c>
      <c r="C203" s="64" t="s">
        <v>289</v>
      </c>
      <c r="D203" s="40"/>
      <c r="E203" s="40"/>
      <c r="F203" s="40"/>
      <c r="G203" s="40"/>
      <c r="H203" s="40"/>
      <c r="I203" s="40"/>
      <c r="J203" s="42" t="e">
        <f>#REF!</f>
        <v>#REF!</v>
      </c>
      <c r="K203" s="50" t="e">
        <f>#REF!</f>
        <v>#REF!</v>
      </c>
      <c r="L203" s="43"/>
      <c r="M203" s="43"/>
      <c r="N203" s="43"/>
      <c r="O203" s="43"/>
      <c r="P203" s="43"/>
      <c r="Q203" s="42">
        <v>160</v>
      </c>
      <c r="R203" s="42">
        <v>1</v>
      </c>
      <c r="S203" s="45">
        <f>Q203*R203</f>
        <v>160</v>
      </c>
      <c r="T203" s="51">
        <v>4E-05</v>
      </c>
      <c r="U203" s="51">
        <v>0</v>
      </c>
    </row>
    <row r="204" spans="1:21" s="2" customFormat="1" ht="12.75" customHeight="1">
      <c r="A204" s="40" t="s">
        <v>408</v>
      </c>
      <c r="B204" s="58" t="s">
        <v>409</v>
      </c>
      <c r="C204" s="64" t="s">
        <v>289</v>
      </c>
      <c r="D204" s="40"/>
      <c r="E204" s="40"/>
      <c r="F204" s="40"/>
      <c r="G204" s="40"/>
      <c r="H204" s="40"/>
      <c r="I204" s="40"/>
      <c r="J204" s="42" t="e">
        <f>#REF!</f>
        <v>#REF!</v>
      </c>
      <c r="K204" s="50" t="e">
        <f>#REF!</f>
        <v>#REF!</v>
      </c>
      <c r="L204" s="43"/>
      <c r="M204" s="43"/>
      <c r="N204" s="43"/>
      <c r="O204" s="43"/>
      <c r="P204" s="43"/>
      <c r="Q204" s="42">
        <f>S204/R204</f>
        <v>188.863</v>
      </c>
      <c r="R204" s="42">
        <v>1</v>
      </c>
      <c r="S204" s="45">
        <v>188.863</v>
      </c>
      <c r="T204" s="51">
        <v>5E-05</v>
      </c>
      <c r="U204" s="51">
        <v>0</v>
      </c>
    </row>
    <row r="205" spans="1:21" s="2" customFormat="1" ht="30.75" customHeight="1">
      <c r="A205" s="40" t="s">
        <v>410</v>
      </c>
      <c r="B205" s="58" t="s">
        <v>411</v>
      </c>
      <c r="C205" s="64" t="s">
        <v>289</v>
      </c>
      <c r="D205" s="40"/>
      <c r="E205" s="40"/>
      <c r="F205" s="40"/>
      <c r="G205" s="40"/>
      <c r="H205" s="40"/>
      <c r="I205" s="40"/>
      <c r="J205" s="42" t="e">
        <f>#REF!</f>
        <v>#REF!</v>
      </c>
      <c r="K205" s="50" t="e">
        <f>#REF!</f>
        <v>#REF!</v>
      </c>
      <c r="L205" s="43"/>
      <c r="M205" s="43"/>
      <c r="N205" s="43"/>
      <c r="O205" s="43"/>
      <c r="P205" s="43"/>
      <c r="Q205" s="42">
        <f>S205/R205</f>
        <v>158.305</v>
      </c>
      <c r="R205" s="42">
        <v>1</v>
      </c>
      <c r="S205" s="45">
        <v>158.305</v>
      </c>
      <c r="T205" s="51">
        <v>3.0000000000000004E-05</v>
      </c>
      <c r="U205" s="51">
        <v>0</v>
      </c>
    </row>
    <row r="206" spans="1:21" s="39" customFormat="1" ht="14.25" customHeight="1">
      <c r="A206" s="32">
        <v>9</v>
      </c>
      <c r="B206" s="59" t="s">
        <v>412</v>
      </c>
      <c r="C206" s="65"/>
      <c r="D206" s="32"/>
      <c r="E206" s="34" t="e">
        <f>SUM(E207:E226)</f>
        <v>#REF!</v>
      </c>
      <c r="F206" s="32"/>
      <c r="G206" s="34" t="e">
        <f>SUM(G207:G226)</f>
        <v>#REF!</v>
      </c>
      <c r="H206" s="32"/>
      <c r="I206" s="34" t="e">
        <f>SUM(I207:I226)</f>
        <v>#REF!</v>
      </c>
      <c r="J206" s="32"/>
      <c r="K206" s="34" t="e">
        <f>SUM(K207:K226)</f>
        <v>#REF!</v>
      </c>
      <c r="L206" s="35"/>
      <c r="M206" s="35"/>
      <c r="N206" s="35"/>
      <c r="O206" s="35"/>
      <c r="P206" s="35"/>
      <c r="Q206" s="42"/>
      <c r="R206" s="48">
        <f>SUM(R207:R226)</f>
        <v>20</v>
      </c>
      <c r="S206" s="36">
        <f>SUM(S207:S226)</f>
        <v>17768.047</v>
      </c>
      <c r="T206" s="51"/>
      <c r="U206" s="38"/>
    </row>
    <row r="207" spans="1:21" s="2" customFormat="1" ht="15.75" customHeight="1">
      <c r="A207" s="40" t="s">
        <v>413</v>
      </c>
      <c r="B207" s="61" t="s">
        <v>414</v>
      </c>
      <c r="C207" s="64" t="s">
        <v>289</v>
      </c>
      <c r="D207" s="42" t="e">
        <f>#REF!</f>
        <v>#REF!</v>
      </c>
      <c r="E207" s="50" t="e">
        <f>#REF!</f>
        <v>#REF!</v>
      </c>
      <c r="F207" s="40"/>
      <c r="G207" s="40"/>
      <c r="H207" s="40"/>
      <c r="I207" s="40"/>
      <c r="J207" s="40"/>
      <c r="K207" s="40"/>
      <c r="L207" s="43"/>
      <c r="M207" s="43"/>
      <c r="N207" s="43"/>
      <c r="O207" s="43"/>
      <c r="P207" s="43"/>
      <c r="Q207" s="42">
        <f>S207/R207</f>
        <v>889.591</v>
      </c>
      <c r="R207" s="42">
        <v>1</v>
      </c>
      <c r="S207" s="45">
        <v>889.591</v>
      </c>
      <c r="T207" s="51">
        <v>0.0009000000000000001</v>
      </c>
      <c r="U207" s="51">
        <v>0.0007</v>
      </c>
    </row>
    <row r="208" spans="1:21" s="2" customFormat="1" ht="15.75" customHeight="1">
      <c r="A208" s="40" t="s">
        <v>415</v>
      </c>
      <c r="B208" s="61" t="s">
        <v>416</v>
      </c>
      <c r="C208" s="64" t="s">
        <v>289</v>
      </c>
      <c r="D208" s="42" t="e">
        <f>#REF!</f>
        <v>#REF!</v>
      </c>
      <c r="E208" s="50" t="e">
        <f>#REF!</f>
        <v>#REF!</v>
      </c>
      <c r="F208" s="40"/>
      <c r="G208" s="40"/>
      <c r="H208" s="40"/>
      <c r="I208" s="40"/>
      <c r="J208" s="40"/>
      <c r="K208" s="40"/>
      <c r="L208" s="43"/>
      <c r="M208" s="43"/>
      <c r="N208" s="43"/>
      <c r="O208" s="43"/>
      <c r="P208" s="43"/>
      <c r="Q208" s="42">
        <f>S208/R208</f>
        <v>857.417</v>
      </c>
      <c r="R208" s="42">
        <v>1</v>
      </c>
      <c r="S208" s="45">
        <v>857.417</v>
      </c>
      <c r="T208" s="51">
        <v>0.0009000000000000001</v>
      </c>
      <c r="U208" s="51">
        <v>0.0007</v>
      </c>
    </row>
    <row r="209" spans="1:21" s="2" customFormat="1" ht="15.75" customHeight="1">
      <c r="A209" s="40" t="s">
        <v>417</v>
      </c>
      <c r="B209" s="61" t="s">
        <v>418</v>
      </c>
      <c r="C209" s="64" t="s">
        <v>289</v>
      </c>
      <c r="D209" s="42" t="e">
        <f>#REF!</f>
        <v>#REF!</v>
      </c>
      <c r="E209" s="50" t="e">
        <f>#REF!</f>
        <v>#REF!</v>
      </c>
      <c r="F209" s="40"/>
      <c r="G209" s="40"/>
      <c r="H209" s="40"/>
      <c r="I209" s="40"/>
      <c r="J209" s="40"/>
      <c r="K209" s="40"/>
      <c r="L209" s="43"/>
      <c r="M209" s="43"/>
      <c r="N209" s="43"/>
      <c r="O209" s="43"/>
      <c r="P209" s="43"/>
      <c r="Q209" s="42">
        <f>S209/R209</f>
        <v>851.08</v>
      </c>
      <c r="R209" s="42">
        <v>1</v>
      </c>
      <c r="S209" s="45">
        <v>851.08</v>
      </c>
      <c r="T209" s="51">
        <v>0.0018700000000000001</v>
      </c>
      <c r="U209" s="51">
        <v>0.0008</v>
      </c>
    </row>
    <row r="210" spans="1:21" s="2" customFormat="1" ht="16.5" customHeight="1">
      <c r="A210" s="40" t="s">
        <v>419</v>
      </c>
      <c r="B210" s="61" t="s">
        <v>420</v>
      </c>
      <c r="C210" s="64" t="s">
        <v>289</v>
      </c>
      <c r="D210" s="42" t="e">
        <f>#REF!</f>
        <v>#REF!</v>
      </c>
      <c r="E210" s="50" t="e">
        <f>#REF!</f>
        <v>#REF!</v>
      </c>
      <c r="F210" s="40"/>
      <c r="G210" s="40"/>
      <c r="H210" s="40"/>
      <c r="I210" s="40"/>
      <c r="J210" s="40"/>
      <c r="K210" s="40"/>
      <c r="L210" s="43"/>
      <c r="M210" s="43"/>
      <c r="N210" s="43"/>
      <c r="O210" s="43"/>
      <c r="P210" s="43"/>
      <c r="Q210" s="42">
        <f>S210/R210</f>
        <v>856.485</v>
      </c>
      <c r="R210" s="42">
        <v>1</v>
      </c>
      <c r="S210" s="45">
        <v>856.485</v>
      </c>
      <c r="T210" s="51">
        <v>0.00217</v>
      </c>
      <c r="U210" s="51">
        <v>0.0016</v>
      </c>
    </row>
    <row r="211" spans="1:21" s="2" customFormat="1" ht="15.75" customHeight="1">
      <c r="A211" s="40" t="s">
        <v>421</v>
      </c>
      <c r="B211" s="61" t="s">
        <v>422</v>
      </c>
      <c r="C211" s="64" t="s">
        <v>289</v>
      </c>
      <c r="D211" s="42" t="e">
        <f>#REF!</f>
        <v>#REF!</v>
      </c>
      <c r="E211" s="50" t="e">
        <f>#REF!</f>
        <v>#REF!</v>
      </c>
      <c r="F211" s="40"/>
      <c r="G211" s="40"/>
      <c r="H211" s="40"/>
      <c r="I211" s="40"/>
      <c r="J211" s="40"/>
      <c r="K211" s="40"/>
      <c r="L211" s="43"/>
      <c r="M211" s="43"/>
      <c r="N211" s="43"/>
      <c r="O211" s="43"/>
      <c r="P211" s="43"/>
      <c r="Q211" s="42">
        <f>S211/R211</f>
        <v>890.179</v>
      </c>
      <c r="R211" s="42">
        <v>1</v>
      </c>
      <c r="S211" s="45">
        <v>890.179</v>
      </c>
      <c r="T211" s="51">
        <v>0.00476</v>
      </c>
      <c r="U211" s="51">
        <v>0.0035</v>
      </c>
    </row>
    <row r="212" spans="1:21" s="2" customFormat="1" ht="15.75" customHeight="1">
      <c r="A212" s="40" t="s">
        <v>423</v>
      </c>
      <c r="B212" s="61" t="s">
        <v>424</v>
      </c>
      <c r="C212" s="64" t="s">
        <v>289</v>
      </c>
      <c r="D212" s="40"/>
      <c r="E212" s="40"/>
      <c r="F212" s="42" t="e">
        <f>#REF!</f>
        <v>#REF!</v>
      </c>
      <c r="G212" s="50" t="e">
        <f>#REF!</f>
        <v>#REF!</v>
      </c>
      <c r="H212" s="40"/>
      <c r="I212" s="40"/>
      <c r="J212" s="40"/>
      <c r="K212" s="40"/>
      <c r="L212" s="43"/>
      <c r="M212" s="43"/>
      <c r="N212" s="43"/>
      <c r="O212" s="43"/>
      <c r="P212" s="43"/>
      <c r="Q212" s="42">
        <f>S212/R212</f>
        <v>928.413</v>
      </c>
      <c r="R212" s="42">
        <v>1</v>
      </c>
      <c r="S212" s="45">
        <v>928.413</v>
      </c>
      <c r="T212" s="51">
        <v>0.00268</v>
      </c>
      <c r="U212" s="51">
        <v>0.0016</v>
      </c>
    </row>
    <row r="213" spans="1:21" s="2" customFormat="1" ht="15.75" customHeight="1">
      <c r="A213" s="40" t="s">
        <v>425</v>
      </c>
      <c r="B213" s="61" t="s">
        <v>426</v>
      </c>
      <c r="C213" s="64" t="s">
        <v>289</v>
      </c>
      <c r="D213" s="40"/>
      <c r="E213" s="40"/>
      <c r="F213" s="42" t="e">
        <f>#REF!</f>
        <v>#REF!</v>
      </c>
      <c r="G213" s="50" t="e">
        <f>#REF!</f>
        <v>#REF!</v>
      </c>
      <c r="H213" s="40"/>
      <c r="I213" s="40"/>
      <c r="J213" s="40"/>
      <c r="K213" s="40"/>
      <c r="L213" s="43"/>
      <c r="M213" s="43"/>
      <c r="N213" s="43"/>
      <c r="O213" s="43"/>
      <c r="P213" s="43"/>
      <c r="Q213" s="42">
        <f>S213/R213</f>
        <v>924.375</v>
      </c>
      <c r="R213" s="42">
        <v>1</v>
      </c>
      <c r="S213" s="45">
        <v>924.375</v>
      </c>
      <c r="T213" s="51">
        <v>0.0029000000000000002</v>
      </c>
      <c r="U213" s="51">
        <v>0.0021</v>
      </c>
    </row>
    <row r="214" spans="1:21" s="2" customFormat="1" ht="12.75" customHeight="1">
      <c r="A214" s="40" t="s">
        <v>427</v>
      </c>
      <c r="B214" s="58" t="s">
        <v>428</v>
      </c>
      <c r="C214" s="64" t="s">
        <v>289</v>
      </c>
      <c r="D214" s="40"/>
      <c r="E214" s="40"/>
      <c r="F214" s="42" t="e">
        <f>#REF!</f>
        <v>#REF!</v>
      </c>
      <c r="G214" s="50" t="e">
        <f>#REF!</f>
        <v>#REF!</v>
      </c>
      <c r="H214" s="40"/>
      <c r="I214" s="40"/>
      <c r="J214" s="40"/>
      <c r="K214" s="40"/>
      <c r="L214" s="43"/>
      <c r="M214" s="43"/>
      <c r="N214" s="43"/>
      <c r="O214" s="43"/>
      <c r="P214" s="43"/>
      <c r="Q214" s="42">
        <f>S214/R214</f>
        <v>855.791</v>
      </c>
      <c r="R214" s="42">
        <v>1</v>
      </c>
      <c r="S214" s="45">
        <v>855.791</v>
      </c>
      <c r="T214" s="51">
        <v>0.003</v>
      </c>
      <c r="U214" s="51">
        <v>0.0022</v>
      </c>
    </row>
    <row r="215" spans="1:21" s="2" customFormat="1" ht="25.5" customHeight="1">
      <c r="A215" s="40" t="s">
        <v>429</v>
      </c>
      <c r="B215" s="58" t="s">
        <v>430</v>
      </c>
      <c r="C215" s="64" t="s">
        <v>289</v>
      </c>
      <c r="D215" s="40"/>
      <c r="E215" s="40"/>
      <c r="F215" s="42" t="e">
        <f>#REF!</f>
        <v>#REF!</v>
      </c>
      <c r="G215" s="50" t="e">
        <f>#REF!</f>
        <v>#REF!</v>
      </c>
      <c r="H215" s="40"/>
      <c r="I215" s="40"/>
      <c r="J215" s="40"/>
      <c r="K215" s="40"/>
      <c r="L215" s="43"/>
      <c r="M215" s="43"/>
      <c r="N215" s="43"/>
      <c r="O215" s="43"/>
      <c r="P215" s="43"/>
      <c r="Q215" s="42">
        <f>S215/R215</f>
        <v>853.619</v>
      </c>
      <c r="R215" s="42">
        <v>1</v>
      </c>
      <c r="S215" s="45">
        <v>853.619</v>
      </c>
      <c r="T215" s="51">
        <v>0.00319</v>
      </c>
      <c r="U215" s="51">
        <v>0.0021</v>
      </c>
    </row>
    <row r="216" spans="1:21" s="2" customFormat="1" ht="15.75" customHeight="1">
      <c r="A216" s="40" t="s">
        <v>431</v>
      </c>
      <c r="B216" s="61" t="s">
        <v>432</v>
      </c>
      <c r="C216" s="64" t="s">
        <v>289</v>
      </c>
      <c r="D216" s="40"/>
      <c r="E216" s="40"/>
      <c r="F216" s="42" t="e">
        <f>#REF!</f>
        <v>#REF!</v>
      </c>
      <c r="G216" s="50" t="e">
        <f>#REF!</f>
        <v>#REF!</v>
      </c>
      <c r="H216" s="40"/>
      <c r="I216" s="40"/>
      <c r="J216" s="40"/>
      <c r="K216" s="40"/>
      <c r="L216" s="43"/>
      <c r="M216" s="43"/>
      <c r="N216" s="43"/>
      <c r="O216" s="43"/>
      <c r="P216" s="43"/>
      <c r="Q216" s="42">
        <f>S216/R216</f>
        <v>852.78</v>
      </c>
      <c r="R216" s="42">
        <v>1</v>
      </c>
      <c r="S216" s="45">
        <v>852.78</v>
      </c>
      <c r="T216" s="51">
        <v>0.0035</v>
      </c>
      <c r="U216" s="51">
        <v>0.00223</v>
      </c>
    </row>
    <row r="217" spans="1:21" s="2" customFormat="1" ht="30.75" customHeight="1">
      <c r="A217" s="40" t="s">
        <v>433</v>
      </c>
      <c r="B217" s="58" t="s">
        <v>434</v>
      </c>
      <c r="C217" s="64" t="s">
        <v>289</v>
      </c>
      <c r="D217" s="40"/>
      <c r="E217" s="40"/>
      <c r="F217" s="40"/>
      <c r="G217" s="40"/>
      <c r="H217" s="42" t="e">
        <f>#REF!</f>
        <v>#REF!</v>
      </c>
      <c r="I217" s="50" t="e">
        <f>#REF!</f>
        <v>#REF!</v>
      </c>
      <c r="J217" s="40"/>
      <c r="K217" s="40"/>
      <c r="L217" s="43"/>
      <c r="M217" s="43"/>
      <c r="N217" s="43"/>
      <c r="O217" s="43"/>
      <c r="P217" s="43"/>
      <c r="Q217" s="42">
        <f>S217/R217</f>
        <v>906.59</v>
      </c>
      <c r="R217" s="42">
        <v>1</v>
      </c>
      <c r="S217" s="45">
        <v>906.59</v>
      </c>
      <c r="T217" s="51">
        <v>0.00826</v>
      </c>
      <c r="U217" s="51">
        <v>0.00583</v>
      </c>
    </row>
    <row r="218" spans="1:21" s="2" customFormat="1" ht="30.75" customHeight="1">
      <c r="A218" s="40" t="s">
        <v>435</v>
      </c>
      <c r="B218" s="58" t="s">
        <v>436</v>
      </c>
      <c r="C218" s="64" t="s">
        <v>289</v>
      </c>
      <c r="D218" s="40"/>
      <c r="E218" s="40"/>
      <c r="F218" s="40"/>
      <c r="G218" s="40"/>
      <c r="H218" s="42" t="e">
        <f>#REF!</f>
        <v>#REF!</v>
      </c>
      <c r="I218" s="50" t="e">
        <f>#REF!</f>
        <v>#REF!</v>
      </c>
      <c r="J218" s="40"/>
      <c r="K218" s="40"/>
      <c r="L218" s="43"/>
      <c r="M218" s="43"/>
      <c r="N218" s="43"/>
      <c r="O218" s="43"/>
      <c r="P218" s="43"/>
      <c r="Q218" s="42">
        <f>S218/R218</f>
        <v>912.383</v>
      </c>
      <c r="R218" s="42">
        <v>1</v>
      </c>
      <c r="S218" s="45">
        <v>912.383</v>
      </c>
      <c r="T218" s="51">
        <v>0.00786</v>
      </c>
      <c r="U218" s="51">
        <v>0.0061</v>
      </c>
    </row>
    <row r="219" spans="1:21" s="2" customFormat="1" ht="30.75" customHeight="1">
      <c r="A219" s="40" t="s">
        <v>437</v>
      </c>
      <c r="B219" s="58" t="s">
        <v>438</v>
      </c>
      <c r="C219" s="64" t="s">
        <v>289</v>
      </c>
      <c r="D219" s="40"/>
      <c r="E219" s="40"/>
      <c r="F219" s="40"/>
      <c r="G219" s="40"/>
      <c r="H219" s="42" t="e">
        <f>#REF!</f>
        <v>#REF!</v>
      </c>
      <c r="I219" s="50" t="e">
        <f>#REF!</f>
        <v>#REF!</v>
      </c>
      <c r="J219" s="40"/>
      <c r="K219" s="40"/>
      <c r="L219" s="43"/>
      <c r="M219" s="43"/>
      <c r="N219" s="43"/>
      <c r="O219" s="43"/>
      <c r="P219" s="43"/>
      <c r="Q219" s="42">
        <f>S219/R219</f>
        <v>913.557</v>
      </c>
      <c r="R219" s="42">
        <v>1</v>
      </c>
      <c r="S219" s="45">
        <v>913.557</v>
      </c>
      <c r="T219" s="51">
        <v>0.00333</v>
      </c>
      <c r="U219" s="51">
        <v>0.0026</v>
      </c>
    </row>
    <row r="220" spans="1:21" s="2" customFormat="1" ht="30.75" customHeight="1">
      <c r="A220" s="40" t="s">
        <v>439</v>
      </c>
      <c r="B220" s="58" t="s">
        <v>440</v>
      </c>
      <c r="C220" s="64" t="s">
        <v>289</v>
      </c>
      <c r="D220" s="40"/>
      <c r="E220" s="40"/>
      <c r="F220" s="40"/>
      <c r="G220" s="40"/>
      <c r="H220" s="42" t="e">
        <f>#REF!</f>
        <v>#REF!</v>
      </c>
      <c r="I220" s="50" t="e">
        <f>#REF!</f>
        <v>#REF!</v>
      </c>
      <c r="J220" s="40"/>
      <c r="K220" s="40"/>
      <c r="L220" s="43"/>
      <c r="M220" s="43"/>
      <c r="N220" s="43"/>
      <c r="O220" s="43"/>
      <c r="P220" s="43"/>
      <c r="Q220" s="42">
        <f>S220/R220</f>
        <v>909.42</v>
      </c>
      <c r="R220" s="42">
        <v>1</v>
      </c>
      <c r="S220" s="45">
        <v>909.42</v>
      </c>
      <c r="T220" s="51">
        <v>0.008140000000000001</v>
      </c>
      <c r="U220" s="51">
        <v>0.0063</v>
      </c>
    </row>
    <row r="221" spans="1:21" s="2" customFormat="1" ht="30.75" customHeight="1">
      <c r="A221" s="40" t="s">
        <v>441</v>
      </c>
      <c r="B221" s="58" t="s">
        <v>442</v>
      </c>
      <c r="C221" s="64" t="s">
        <v>289</v>
      </c>
      <c r="D221" s="40"/>
      <c r="E221" s="40"/>
      <c r="F221" s="40"/>
      <c r="G221" s="40"/>
      <c r="H221" s="42" t="e">
        <f>#REF!</f>
        <v>#REF!</v>
      </c>
      <c r="I221" s="50" t="e">
        <f>#REF!</f>
        <v>#REF!</v>
      </c>
      <c r="J221" s="40"/>
      <c r="K221" s="40"/>
      <c r="L221" s="43"/>
      <c r="M221" s="43"/>
      <c r="N221" s="43"/>
      <c r="O221" s="43"/>
      <c r="P221" s="43"/>
      <c r="Q221" s="42">
        <f>S221/R221</f>
        <v>912.586</v>
      </c>
      <c r="R221" s="42">
        <v>1</v>
      </c>
      <c r="S221" s="45">
        <v>912.586</v>
      </c>
      <c r="T221" s="51">
        <v>0.009030000000000002</v>
      </c>
      <c r="U221" s="51">
        <v>0.0062</v>
      </c>
    </row>
    <row r="222" spans="1:21" s="2" customFormat="1" ht="30.75" customHeight="1">
      <c r="A222" s="40" t="s">
        <v>443</v>
      </c>
      <c r="B222" s="58" t="s">
        <v>444</v>
      </c>
      <c r="C222" s="64" t="s">
        <v>289</v>
      </c>
      <c r="D222" s="40"/>
      <c r="E222" s="40"/>
      <c r="F222" s="40"/>
      <c r="G222" s="40"/>
      <c r="H222" s="40"/>
      <c r="I222" s="40"/>
      <c r="J222" s="42" t="e">
        <f>#REF!</f>
        <v>#REF!</v>
      </c>
      <c r="K222" s="50" t="e">
        <f>#REF!</f>
        <v>#REF!</v>
      </c>
      <c r="L222" s="43"/>
      <c r="M222" s="43"/>
      <c r="N222" s="43"/>
      <c r="O222" s="43"/>
      <c r="P222" s="43"/>
      <c r="Q222" s="42">
        <f>S222/R222</f>
        <v>910.241</v>
      </c>
      <c r="R222" s="42">
        <v>1</v>
      </c>
      <c r="S222" s="45">
        <v>910.241</v>
      </c>
      <c r="T222" s="51">
        <v>0.006810000000000001</v>
      </c>
      <c r="U222" s="51">
        <v>0.0052</v>
      </c>
    </row>
    <row r="223" spans="1:21" s="2" customFormat="1" ht="30.75" customHeight="1">
      <c r="A223" s="40" t="s">
        <v>445</v>
      </c>
      <c r="B223" s="58" t="s">
        <v>446</v>
      </c>
      <c r="C223" s="64" t="s">
        <v>289</v>
      </c>
      <c r="D223" s="40"/>
      <c r="E223" s="40"/>
      <c r="F223" s="40"/>
      <c r="G223" s="40"/>
      <c r="H223" s="40"/>
      <c r="I223" s="40"/>
      <c r="J223" s="42" t="e">
        <f>#REF!</f>
        <v>#REF!</v>
      </c>
      <c r="K223" s="50" t="e">
        <f>#REF!</f>
        <v>#REF!</v>
      </c>
      <c r="L223" s="43"/>
      <c r="M223" s="43"/>
      <c r="N223" s="43"/>
      <c r="O223" s="43"/>
      <c r="P223" s="43"/>
      <c r="Q223" s="42">
        <f>S223/R223</f>
        <v>911.688</v>
      </c>
      <c r="R223" s="42">
        <v>1</v>
      </c>
      <c r="S223" s="45">
        <v>911.688</v>
      </c>
      <c r="T223" s="51">
        <v>0.005560000000000001</v>
      </c>
      <c r="U223" s="51">
        <v>0.0043</v>
      </c>
    </row>
    <row r="224" spans="1:21" s="2" customFormat="1" ht="30.75" customHeight="1">
      <c r="A224" s="40" t="s">
        <v>447</v>
      </c>
      <c r="B224" s="41" t="s">
        <v>448</v>
      </c>
      <c r="C224" s="40" t="s">
        <v>289</v>
      </c>
      <c r="D224" s="40"/>
      <c r="E224" s="40"/>
      <c r="F224" s="40"/>
      <c r="G224" s="40"/>
      <c r="H224" s="40"/>
      <c r="I224" s="40"/>
      <c r="J224" s="42" t="e">
        <f>#REF!</f>
        <v>#REF!</v>
      </c>
      <c r="K224" s="50" t="e">
        <f>#REF!</f>
        <v>#REF!</v>
      </c>
      <c r="L224" s="43"/>
      <c r="M224" s="43"/>
      <c r="N224" s="43"/>
      <c r="O224" s="43"/>
      <c r="P224" s="43"/>
      <c r="Q224" s="42">
        <f>S224/R224</f>
        <v>907.36</v>
      </c>
      <c r="R224" s="42">
        <v>1</v>
      </c>
      <c r="S224" s="45">
        <v>907.36</v>
      </c>
      <c r="T224" s="51">
        <v>0.00481</v>
      </c>
      <c r="U224" s="51">
        <v>0.00384</v>
      </c>
    </row>
    <row r="225" spans="1:21" s="2" customFormat="1" ht="25.5" customHeight="1">
      <c r="A225" s="40" t="s">
        <v>449</v>
      </c>
      <c r="B225" s="41" t="s">
        <v>450</v>
      </c>
      <c r="C225" s="40" t="s">
        <v>289</v>
      </c>
      <c r="D225" s="40"/>
      <c r="E225" s="40"/>
      <c r="F225" s="40"/>
      <c r="G225" s="40"/>
      <c r="H225" s="40"/>
      <c r="I225" s="40"/>
      <c r="J225" s="42" t="e">
        <f>#REF!</f>
        <v>#REF!</v>
      </c>
      <c r="K225" s="50" t="e">
        <f>#REF!</f>
        <v>#REF!</v>
      </c>
      <c r="L225" s="43"/>
      <c r="M225" s="43"/>
      <c r="N225" s="43"/>
      <c r="O225" s="43"/>
      <c r="P225" s="43"/>
      <c r="Q225" s="42">
        <f>S225/R225</f>
        <v>815.184</v>
      </c>
      <c r="R225" s="42">
        <v>1</v>
      </c>
      <c r="S225" s="45">
        <v>815.184</v>
      </c>
      <c r="T225" s="51">
        <v>0.010230000000000001</v>
      </c>
      <c r="U225" s="51">
        <v>0.0081</v>
      </c>
    </row>
    <row r="226" spans="1:21" s="2" customFormat="1" ht="30.75" customHeight="1">
      <c r="A226" s="40" t="s">
        <v>451</v>
      </c>
      <c r="B226" s="41" t="s">
        <v>452</v>
      </c>
      <c r="C226" s="40" t="s">
        <v>289</v>
      </c>
      <c r="D226" s="40"/>
      <c r="E226" s="40"/>
      <c r="F226" s="40"/>
      <c r="G226" s="40"/>
      <c r="H226" s="40"/>
      <c r="I226" s="40"/>
      <c r="J226" s="42" t="e">
        <f>#REF!</f>
        <v>#REF!</v>
      </c>
      <c r="K226" s="50" t="e">
        <f>#REF!</f>
        <v>#REF!</v>
      </c>
      <c r="L226" s="43"/>
      <c r="M226" s="43"/>
      <c r="N226" s="43"/>
      <c r="O226" s="43"/>
      <c r="P226" s="43"/>
      <c r="Q226" s="42">
        <f>S226/R226</f>
        <v>909.308</v>
      </c>
      <c r="R226" s="42">
        <v>1</v>
      </c>
      <c r="S226" s="45">
        <v>909.308</v>
      </c>
      <c r="T226" s="51">
        <v>0.006450000000000001</v>
      </c>
      <c r="U226" s="51">
        <v>0.0041</v>
      </c>
    </row>
    <row r="227" spans="1:21" s="39" customFormat="1" ht="38.25" customHeight="1">
      <c r="A227" s="32">
        <v>10</v>
      </c>
      <c r="B227" s="33" t="s">
        <v>453</v>
      </c>
      <c r="C227" s="32"/>
      <c r="D227" s="32"/>
      <c r="E227" s="34">
        <f>SUM(E228:E235)</f>
        <v>0</v>
      </c>
      <c r="F227" s="32"/>
      <c r="G227" s="34">
        <f>SUM(G228:G235)</f>
        <v>0</v>
      </c>
      <c r="H227" s="32"/>
      <c r="I227" s="34">
        <f>SUM(I228:I235)</f>
        <v>0</v>
      </c>
      <c r="J227" s="32"/>
      <c r="K227" s="34" t="e">
        <f>SUM(K228:K235)</f>
        <v>#REF!</v>
      </c>
      <c r="L227" s="35"/>
      <c r="M227" s="35"/>
      <c r="N227" s="35"/>
      <c r="O227" s="35"/>
      <c r="P227" s="35"/>
      <c r="Q227" s="42"/>
      <c r="R227" s="34">
        <f>SUM(R228:R235)</f>
        <v>9</v>
      </c>
      <c r="S227" s="36">
        <f>SUM(S228:S236)</f>
        <v>4629.464</v>
      </c>
      <c r="T227" s="51"/>
      <c r="U227" s="38"/>
    </row>
    <row r="228" spans="1:21" s="2" customFormat="1" ht="57" customHeight="1">
      <c r="A228" s="40" t="s">
        <v>454</v>
      </c>
      <c r="B228" s="41" t="s">
        <v>455</v>
      </c>
      <c r="C228" s="40" t="s">
        <v>289</v>
      </c>
      <c r="D228" s="40"/>
      <c r="E228" s="40"/>
      <c r="F228" s="40"/>
      <c r="G228" s="40"/>
      <c r="H228" s="40"/>
      <c r="I228" s="40"/>
      <c r="J228" s="42" t="e">
        <f>#REF!</f>
        <v>#REF!</v>
      </c>
      <c r="K228" s="50" t="e">
        <f>#REF!</f>
        <v>#REF!</v>
      </c>
      <c r="L228" s="43"/>
      <c r="M228" s="43"/>
      <c r="N228" s="43"/>
      <c r="O228" s="43"/>
      <c r="P228" s="43"/>
      <c r="Q228" s="42">
        <f>S228/R228</f>
        <v>603.814</v>
      </c>
      <c r="R228" s="42">
        <v>1</v>
      </c>
      <c r="S228" s="45">
        <v>603.814</v>
      </c>
      <c r="T228" s="51">
        <v>0.0019</v>
      </c>
      <c r="U228" s="51">
        <v>0.001</v>
      </c>
    </row>
    <row r="229" spans="1:21" s="2" customFormat="1" ht="45" customHeight="1">
      <c r="A229" s="40" t="s">
        <v>456</v>
      </c>
      <c r="B229" s="41" t="s">
        <v>457</v>
      </c>
      <c r="C229" s="40" t="s">
        <v>289</v>
      </c>
      <c r="D229" s="40"/>
      <c r="E229" s="40"/>
      <c r="F229" s="40"/>
      <c r="G229" s="40"/>
      <c r="H229" s="40"/>
      <c r="I229" s="40"/>
      <c r="J229" s="42" t="e">
        <f>#REF!</f>
        <v>#REF!</v>
      </c>
      <c r="K229" s="50" t="e">
        <f>#REF!</f>
        <v>#REF!</v>
      </c>
      <c r="L229" s="43"/>
      <c r="M229" s="43"/>
      <c r="N229" s="43"/>
      <c r="O229" s="43"/>
      <c r="P229" s="43"/>
      <c r="Q229" s="42">
        <f>S229/R229</f>
        <v>593.429</v>
      </c>
      <c r="R229" s="42">
        <v>1</v>
      </c>
      <c r="S229" s="45">
        <v>593.429</v>
      </c>
      <c r="T229" s="51">
        <v>0.0038200000000000005</v>
      </c>
      <c r="U229" s="51">
        <v>0.002</v>
      </c>
    </row>
    <row r="230" spans="1:21" s="2" customFormat="1" ht="45" customHeight="1">
      <c r="A230" s="40" t="s">
        <v>458</v>
      </c>
      <c r="B230" s="41" t="s">
        <v>459</v>
      </c>
      <c r="C230" s="40" t="s">
        <v>289</v>
      </c>
      <c r="D230" s="40"/>
      <c r="E230" s="40"/>
      <c r="F230" s="40"/>
      <c r="G230" s="40"/>
      <c r="H230" s="40"/>
      <c r="I230" s="40"/>
      <c r="J230" s="42" t="e">
        <f>#REF!</f>
        <v>#REF!</v>
      </c>
      <c r="K230" s="50" t="e">
        <f>#REF!</f>
        <v>#REF!</v>
      </c>
      <c r="L230" s="43"/>
      <c r="M230" s="43"/>
      <c r="N230" s="43"/>
      <c r="O230" s="43"/>
      <c r="P230" s="43"/>
      <c r="Q230" s="42">
        <f>S230/R230</f>
        <v>572.882</v>
      </c>
      <c r="R230" s="42">
        <v>1</v>
      </c>
      <c r="S230" s="45">
        <v>572.882</v>
      </c>
      <c r="T230" s="51"/>
      <c r="U230" s="51"/>
    </row>
    <row r="231" spans="1:21" s="2" customFormat="1" ht="45" customHeight="1">
      <c r="A231" s="40" t="s">
        <v>460</v>
      </c>
      <c r="B231" s="41" t="s">
        <v>461</v>
      </c>
      <c r="C231" s="40" t="s">
        <v>289</v>
      </c>
      <c r="D231" s="40"/>
      <c r="E231" s="40"/>
      <c r="F231" s="40"/>
      <c r="G231" s="40"/>
      <c r="H231" s="40"/>
      <c r="I231" s="40"/>
      <c r="J231" s="42" t="e">
        <f>#REF!</f>
        <v>#REF!</v>
      </c>
      <c r="K231" s="50" t="e">
        <f>#REF!</f>
        <v>#REF!</v>
      </c>
      <c r="L231" s="43"/>
      <c r="M231" s="43"/>
      <c r="N231" s="43"/>
      <c r="O231" s="43"/>
      <c r="P231" s="43"/>
      <c r="Q231" s="42">
        <f>S231/R231</f>
        <v>582.748</v>
      </c>
      <c r="R231" s="42">
        <v>1</v>
      </c>
      <c r="S231" s="45">
        <v>582.748</v>
      </c>
      <c r="T231" s="51"/>
      <c r="U231" s="51"/>
    </row>
    <row r="232" spans="1:21" s="2" customFormat="1" ht="45" customHeight="1">
      <c r="A232" s="40" t="s">
        <v>462</v>
      </c>
      <c r="B232" s="41" t="s">
        <v>463</v>
      </c>
      <c r="C232" s="40" t="s">
        <v>289</v>
      </c>
      <c r="D232" s="40"/>
      <c r="E232" s="40"/>
      <c r="F232" s="40"/>
      <c r="G232" s="40"/>
      <c r="H232" s="40"/>
      <c r="I232" s="40"/>
      <c r="J232" s="42" t="e">
        <f>#REF!</f>
        <v>#REF!</v>
      </c>
      <c r="K232" s="50" t="e">
        <f>#REF!</f>
        <v>#REF!</v>
      </c>
      <c r="L232" s="43"/>
      <c r="M232" s="43"/>
      <c r="N232" s="43"/>
      <c r="O232" s="43"/>
      <c r="P232" s="43"/>
      <c r="Q232" s="42">
        <f>S232/R232</f>
        <v>496.469</v>
      </c>
      <c r="R232" s="42">
        <v>1</v>
      </c>
      <c r="S232" s="45">
        <v>496.469</v>
      </c>
      <c r="T232" s="51">
        <v>0.0018000000000000002</v>
      </c>
      <c r="U232" s="51">
        <v>0.0003</v>
      </c>
    </row>
    <row r="233" spans="1:21" s="2" customFormat="1" ht="45" customHeight="1">
      <c r="A233" s="40" t="s">
        <v>464</v>
      </c>
      <c r="B233" s="41" t="s">
        <v>465</v>
      </c>
      <c r="C233" s="40" t="s">
        <v>289</v>
      </c>
      <c r="D233" s="40"/>
      <c r="E233" s="40"/>
      <c r="F233" s="40"/>
      <c r="G233" s="40"/>
      <c r="H233" s="40"/>
      <c r="I233" s="40"/>
      <c r="J233" s="42" t="e">
        <f>#REF!</f>
        <v>#REF!</v>
      </c>
      <c r="K233" s="50" t="e">
        <f>#REF!</f>
        <v>#REF!</v>
      </c>
      <c r="L233" s="43"/>
      <c r="M233" s="43"/>
      <c r="N233" s="43"/>
      <c r="O233" s="43"/>
      <c r="P233" s="43"/>
      <c r="Q233" s="42">
        <f>S233/R233</f>
        <v>495.41</v>
      </c>
      <c r="R233" s="42">
        <v>1</v>
      </c>
      <c r="S233" s="45">
        <v>495.41</v>
      </c>
      <c r="T233" s="51">
        <v>0.0025</v>
      </c>
      <c r="U233" s="51">
        <v>0.0018</v>
      </c>
    </row>
    <row r="234" spans="1:21" s="2" customFormat="1" ht="45" customHeight="1">
      <c r="A234" s="40" t="s">
        <v>466</v>
      </c>
      <c r="B234" s="41" t="s">
        <v>467</v>
      </c>
      <c r="C234" s="40" t="s">
        <v>289</v>
      </c>
      <c r="D234" s="40"/>
      <c r="E234" s="40"/>
      <c r="F234" s="40"/>
      <c r="G234" s="40"/>
      <c r="H234" s="40"/>
      <c r="I234" s="40"/>
      <c r="J234" s="42" t="e">
        <f>#REF!</f>
        <v>#REF!</v>
      </c>
      <c r="K234" s="50" t="e">
        <f>#REF!</f>
        <v>#REF!</v>
      </c>
      <c r="L234" s="43"/>
      <c r="M234" s="43"/>
      <c r="N234" s="43"/>
      <c r="O234" s="43"/>
      <c r="P234" s="43"/>
      <c r="Q234" s="42">
        <f>S234/R234</f>
        <v>397.411</v>
      </c>
      <c r="R234" s="42">
        <v>2</v>
      </c>
      <c r="S234" s="45">
        <v>794.822</v>
      </c>
      <c r="T234" s="51">
        <v>0.0012000000000000001</v>
      </c>
      <c r="U234" s="51">
        <v>0.0001</v>
      </c>
    </row>
    <row r="235" spans="1:21" s="2" customFormat="1" ht="14.25" customHeight="1">
      <c r="A235" s="40" t="s">
        <v>468</v>
      </c>
      <c r="B235" s="41" t="s">
        <v>469</v>
      </c>
      <c r="C235" s="40" t="s">
        <v>289</v>
      </c>
      <c r="D235" s="40"/>
      <c r="E235" s="40"/>
      <c r="F235" s="40"/>
      <c r="G235" s="40"/>
      <c r="H235" s="40"/>
      <c r="I235" s="40"/>
      <c r="J235" s="42" t="e">
        <f>#REF!</f>
        <v>#REF!</v>
      </c>
      <c r="K235" s="50" t="e">
        <f>#REF!</f>
        <v>#REF!</v>
      </c>
      <c r="L235" s="43"/>
      <c r="M235" s="43"/>
      <c r="N235" s="43"/>
      <c r="O235" s="43"/>
      <c r="P235" s="43"/>
      <c r="Q235" s="42">
        <f>S235/R235</f>
        <v>239.89</v>
      </c>
      <c r="R235" s="42">
        <v>1</v>
      </c>
      <c r="S235" s="52">
        <v>239.89</v>
      </c>
      <c r="T235" s="51">
        <v>0.002</v>
      </c>
      <c r="U235" s="51">
        <v>0.0016</v>
      </c>
    </row>
    <row r="236" spans="1:21" s="2" customFormat="1" ht="15" customHeight="1">
      <c r="A236" s="40" t="s">
        <v>470</v>
      </c>
      <c r="B236" s="41" t="s">
        <v>471</v>
      </c>
      <c r="C236" s="40"/>
      <c r="D236" s="40"/>
      <c r="E236" s="40"/>
      <c r="F236" s="40"/>
      <c r="G236" s="40"/>
      <c r="H236" s="40"/>
      <c r="I236" s="40"/>
      <c r="J236" s="42"/>
      <c r="K236" s="50"/>
      <c r="L236" s="43"/>
      <c r="M236" s="43"/>
      <c r="N236" s="43"/>
      <c r="O236" s="43"/>
      <c r="P236" s="43"/>
      <c r="Q236" s="42">
        <f>S236/R236</f>
        <v>250</v>
      </c>
      <c r="R236" s="42">
        <v>1</v>
      </c>
      <c r="S236" s="52">
        <v>250</v>
      </c>
      <c r="T236" s="51">
        <v>0.0015</v>
      </c>
      <c r="U236" s="51">
        <v>0.0012000000000000001</v>
      </c>
    </row>
    <row r="237" spans="1:21" s="39" customFormat="1" ht="12.75" customHeight="1">
      <c r="A237" s="32" t="s">
        <v>472</v>
      </c>
      <c r="B237" s="33" t="s">
        <v>473</v>
      </c>
      <c r="C237" s="32" t="s">
        <v>289</v>
      </c>
      <c r="D237" s="32"/>
      <c r="E237" s="34">
        <f>SUM(E238:E243)</f>
        <v>0</v>
      </c>
      <c r="F237" s="32"/>
      <c r="G237" s="34">
        <f>SUM(G238:G243)</f>
        <v>0</v>
      </c>
      <c r="H237" s="32"/>
      <c r="I237" s="34" t="e">
        <f>SUM(I238:I243)</f>
        <v>#REF!</v>
      </c>
      <c r="J237" s="32"/>
      <c r="K237" s="34">
        <f>SUM(K238:K243)</f>
        <v>0</v>
      </c>
      <c r="L237" s="35"/>
      <c r="M237" s="35"/>
      <c r="N237" s="35"/>
      <c r="O237" s="35"/>
      <c r="P237" s="35"/>
      <c r="Q237" s="42"/>
      <c r="R237" s="34">
        <f>SUM(R238:R243)</f>
        <v>9</v>
      </c>
      <c r="S237" s="36">
        <f>SUM(S238:S243)</f>
        <v>415.60699999999997</v>
      </c>
      <c r="T237" s="51"/>
      <c r="U237" s="38"/>
    </row>
    <row r="238" spans="1:21" s="2" customFormat="1" ht="25.5" customHeight="1">
      <c r="A238" s="40" t="s">
        <v>474</v>
      </c>
      <c r="B238" s="41" t="s">
        <v>475</v>
      </c>
      <c r="C238" s="40" t="s">
        <v>289</v>
      </c>
      <c r="D238" s="40"/>
      <c r="E238" s="40"/>
      <c r="F238" s="40"/>
      <c r="G238" s="40"/>
      <c r="H238" s="42" t="e">
        <f>#REF!</f>
        <v>#REF!</v>
      </c>
      <c r="I238" s="50" t="e">
        <f>#REF!</f>
        <v>#REF!</v>
      </c>
      <c r="J238" s="40"/>
      <c r="K238" s="40"/>
      <c r="L238" s="43"/>
      <c r="M238" s="43"/>
      <c r="N238" s="43"/>
      <c r="O238" s="43"/>
      <c r="P238" s="43"/>
      <c r="Q238" s="42">
        <f>S238/R238</f>
        <v>49.282</v>
      </c>
      <c r="R238" s="42">
        <v>1</v>
      </c>
      <c r="S238" s="45">
        <v>49.282</v>
      </c>
      <c r="T238" s="51">
        <v>0.0002</v>
      </c>
      <c r="U238" s="51">
        <v>1E-05</v>
      </c>
    </row>
    <row r="239" spans="1:21" s="2" customFormat="1" ht="25.5" customHeight="1">
      <c r="A239" s="40" t="s">
        <v>476</v>
      </c>
      <c r="B239" s="41" t="s">
        <v>477</v>
      </c>
      <c r="C239" s="40" t="s">
        <v>289</v>
      </c>
      <c r="D239" s="40"/>
      <c r="E239" s="40"/>
      <c r="F239" s="40"/>
      <c r="G239" s="40"/>
      <c r="H239" s="42" t="e">
        <f>#REF!</f>
        <v>#REF!</v>
      </c>
      <c r="I239" s="50" t="e">
        <f>#REF!</f>
        <v>#REF!</v>
      </c>
      <c r="J239" s="40"/>
      <c r="K239" s="40"/>
      <c r="L239" s="43"/>
      <c r="M239" s="43"/>
      <c r="N239" s="43"/>
      <c r="O239" s="43"/>
      <c r="P239" s="43"/>
      <c r="Q239" s="42">
        <f>S239/R239</f>
        <v>48.656</v>
      </c>
      <c r="R239" s="42">
        <v>1</v>
      </c>
      <c r="S239" s="45">
        <v>48.656</v>
      </c>
      <c r="T239" s="51">
        <v>9E-05</v>
      </c>
      <c r="U239" s="51">
        <v>1E-05</v>
      </c>
    </row>
    <row r="240" spans="1:21" s="2" customFormat="1" ht="25.5" customHeight="1">
      <c r="A240" s="40" t="s">
        <v>478</v>
      </c>
      <c r="B240" s="41" t="s">
        <v>479</v>
      </c>
      <c r="C240" s="40" t="s">
        <v>289</v>
      </c>
      <c r="D240" s="40"/>
      <c r="E240" s="40"/>
      <c r="F240" s="40"/>
      <c r="G240" s="40"/>
      <c r="H240" s="42" t="e">
        <f>#REF!</f>
        <v>#REF!</v>
      </c>
      <c r="I240" s="50" t="e">
        <f>#REF!</f>
        <v>#REF!</v>
      </c>
      <c r="J240" s="40"/>
      <c r="K240" s="40"/>
      <c r="L240" s="43"/>
      <c r="M240" s="43"/>
      <c r="N240" s="43"/>
      <c r="O240" s="43"/>
      <c r="P240" s="43"/>
      <c r="Q240" s="42">
        <f>S240/R240</f>
        <v>43.8905</v>
      </c>
      <c r="R240" s="42">
        <v>2</v>
      </c>
      <c r="S240" s="45">
        <v>87.781</v>
      </c>
      <c r="T240" s="51">
        <v>0.00016</v>
      </c>
      <c r="U240" s="51">
        <v>2E-05</v>
      </c>
    </row>
    <row r="241" spans="1:21" s="2" customFormat="1" ht="25.5" customHeight="1">
      <c r="A241" s="40" t="s">
        <v>480</v>
      </c>
      <c r="B241" s="41" t="s">
        <v>481</v>
      </c>
      <c r="C241" s="40" t="s">
        <v>289</v>
      </c>
      <c r="D241" s="40"/>
      <c r="E241" s="40"/>
      <c r="F241" s="40"/>
      <c r="G241" s="40"/>
      <c r="H241" s="42" t="e">
        <f>#REF!</f>
        <v>#REF!</v>
      </c>
      <c r="I241" s="50" t="e">
        <f>#REF!</f>
        <v>#REF!</v>
      </c>
      <c r="J241" s="40"/>
      <c r="K241" s="40"/>
      <c r="L241" s="43"/>
      <c r="M241" s="43"/>
      <c r="N241" s="43"/>
      <c r="O241" s="43"/>
      <c r="P241" s="43"/>
      <c r="Q241" s="42">
        <f>S241/R241</f>
        <v>44.391</v>
      </c>
      <c r="R241" s="42">
        <v>2</v>
      </c>
      <c r="S241" s="45">
        <v>88.782</v>
      </c>
      <c r="T241" s="51">
        <v>0.0001</v>
      </c>
      <c r="U241" s="51">
        <v>1E-05</v>
      </c>
    </row>
    <row r="242" spans="1:21" s="2" customFormat="1" ht="25.5" customHeight="1">
      <c r="A242" s="40" t="s">
        <v>482</v>
      </c>
      <c r="B242" s="41" t="s">
        <v>483</v>
      </c>
      <c r="C242" s="40" t="s">
        <v>289</v>
      </c>
      <c r="D242" s="40"/>
      <c r="E242" s="40"/>
      <c r="F242" s="40"/>
      <c r="G242" s="40"/>
      <c r="H242" s="42" t="e">
        <f>#REF!</f>
        <v>#REF!</v>
      </c>
      <c r="I242" s="50" t="e">
        <f>#REF!</f>
        <v>#REF!</v>
      </c>
      <c r="J242" s="40"/>
      <c r="K242" s="40"/>
      <c r="L242" s="43"/>
      <c r="M242" s="43"/>
      <c r="N242" s="43"/>
      <c r="O242" s="43"/>
      <c r="P242" s="43"/>
      <c r="Q242" s="42">
        <f>S242/R242</f>
        <v>43.566</v>
      </c>
      <c r="R242" s="42">
        <v>2</v>
      </c>
      <c r="S242" s="45">
        <v>87.132</v>
      </c>
      <c r="T242" s="51">
        <v>0.00026000000000000003</v>
      </c>
      <c r="U242" s="51">
        <v>1E-05</v>
      </c>
    </row>
    <row r="243" spans="1:21" s="2" customFormat="1" ht="12.75" customHeight="1">
      <c r="A243" s="40" t="s">
        <v>484</v>
      </c>
      <c r="B243" s="41" t="s">
        <v>485</v>
      </c>
      <c r="C243" s="40" t="s">
        <v>289</v>
      </c>
      <c r="D243" s="40"/>
      <c r="E243" s="40"/>
      <c r="F243" s="40"/>
      <c r="G243" s="40"/>
      <c r="H243" s="42" t="e">
        <f>#REF!</f>
        <v>#REF!</v>
      </c>
      <c r="I243" s="50" t="e">
        <f>#REF!</f>
        <v>#REF!</v>
      </c>
      <c r="J243" s="40"/>
      <c r="K243" s="40"/>
      <c r="L243" s="43"/>
      <c r="M243" s="43"/>
      <c r="N243" s="43"/>
      <c r="O243" s="43"/>
      <c r="P243" s="43"/>
      <c r="Q243" s="42">
        <f>S243/R243</f>
        <v>53.974</v>
      </c>
      <c r="R243" s="42">
        <v>1</v>
      </c>
      <c r="S243" s="52">
        <v>53.974</v>
      </c>
      <c r="T243" s="51">
        <v>0.0001</v>
      </c>
      <c r="U243" s="51">
        <v>9E-05</v>
      </c>
    </row>
    <row r="244" spans="1:21" s="39" customFormat="1" ht="25.5" customHeight="1">
      <c r="A244" s="32">
        <v>12</v>
      </c>
      <c r="B244" s="33" t="s">
        <v>486</v>
      </c>
      <c r="C244" s="32"/>
      <c r="D244" s="32"/>
      <c r="E244" s="34">
        <f>SUM(E245:E268)</f>
        <v>0</v>
      </c>
      <c r="F244" s="32"/>
      <c r="G244" s="34" t="e">
        <f>SUM(G245:G268)</f>
        <v>#REF!</v>
      </c>
      <c r="H244" s="32"/>
      <c r="I244" s="34" t="e">
        <f>SUM(I245:I268)</f>
        <v>#REF!</v>
      </c>
      <c r="J244" s="32"/>
      <c r="K244" s="34">
        <f>SUM(K245:K268)</f>
        <v>0</v>
      </c>
      <c r="L244" s="35"/>
      <c r="M244" s="35"/>
      <c r="N244" s="35"/>
      <c r="O244" s="35"/>
      <c r="P244" s="35"/>
      <c r="Q244" s="42"/>
      <c r="R244" s="48">
        <f>SUM(R245:R268)</f>
        <v>24</v>
      </c>
      <c r="S244" s="36">
        <f>SUM(S245:S268)</f>
        <v>4908.542</v>
      </c>
      <c r="T244" s="51"/>
      <c r="U244" s="38"/>
    </row>
    <row r="245" spans="1:21" s="2" customFormat="1" ht="45" customHeight="1">
      <c r="A245" s="40" t="s">
        <v>487</v>
      </c>
      <c r="B245" s="41" t="s">
        <v>488</v>
      </c>
      <c r="C245" s="40" t="s">
        <v>289</v>
      </c>
      <c r="D245" s="40"/>
      <c r="E245" s="40"/>
      <c r="F245" s="42" t="e">
        <f>#REF!</f>
        <v>#REF!</v>
      </c>
      <c r="G245" s="50" t="e">
        <f>#REF!</f>
        <v>#REF!</v>
      </c>
      <c r="H245" s="40"/>
      <c r="I245" s="40"/>
      <c r="J245" s="40"/>
      <c r="K245" s="40"/>
      <c r="L245" s="43"/>
      <c r="M245" s="43"/>
      <c r="N245" s="43"/>
      <c r="O245" s="43"/>
      <c r="P245" s="43"/>
      <c r="Q245" s="42">
        <f>S245/R245</f>
        <v>203.098</v>
      </c>
      <c r="R245" s="42">
        <v>1</v>
      </c>
      <c r="S245" s="45">
        <v>203.098</v>
      </c>
      <c r="T245" s="51">
        <v>2E-05</v>
      </c>
      <c r="U245" s="51">
        <v>1E-05</v>
      </c>
    </row>
    <row r="246" spans="1:21" s="2" customFormat="1" ht="25.5" customHeight="1">
      <c r="A246" s="40" t="s">
        <v>489</v>
      </c>
      <c r="B246" s="41" t="s">
        <v>490</v>
      </c>
      <c r="C246" s="40" t="s">
        <v>289</v>
      </c>
      <c r="D246" s="40"/>
      <c r="E246" s="40"/>
      <c r="F246" s="42" t="e">
        <f>#REF!</f>
        <v>#REF!</v>
      </c>
      <c r="G246" s="50" t="e">
        <f>#REF!</f>
        <v>#REF!</v>
      </c>
      <c r="H246" s="40"/>
      <c r="I246" s="40"/>
      <c r="J246" s="40"/>
      <c r="K246" s="40"/>
      <c r="L246" s="43"/>
      <c r="M246" s="43"/>
      <c r="N246" s="43"/>
      <c r="O246" s="43"/>
      <c r="P246" s="43"/>
      <c r="Q246" s="42">
        <f>S246/R246</f>
        <v>226.845</v>
      </c>
      <c r="R246" s="42">
        <v>1</v>
      </c>
      <c r="S246" s="45">
        <v>226.845</v>
      </c>
      <c r="T246" s="51">
        <v>0.00013000000000000002</v>
      </c>
      <c r="U246" s="51">
        <v>2E-05</v>
      </c>
    </row>
    <row r="247" spans="1:21" s="2" customFormat="1" ht="25.5" customHeight="1">
      <c r="A247" s="40" t="s">
        <v>491</v>
      </c>
      <c r="B247" s="41" t="s">
        <v>492</v>
      </c>
      <c r="C247" s="40" t="s">
        <v>289</v>
      </c>
      <c r="D247" s="40"/>
      <c r="E247" s="40"/>
      <c r="F247" s="42" t="e">
        <f>#REF!</f>
        <v>#REF!</v>
      </c>
      <c r="G247" s="50" t="e">
        <f>#REF!</f>
        <v>#REF!</v>
      </c>
      <c r="H247" s="40"/>
      <c r="I247" s="40"/>
      <c r="J247" s="40"/>
      <c r="K247" s="40"/>
      <c r="L247" s="43"/>
      <c r="M247" s="43"/>
      <c r="N247" s="43"/>
      <c r="O247" s="43"/>
      <c r="P247" s="43"/>
      <c r="Q247" s="42">
        <f>S247/R247</f>
        <v>219.941</v>
      </c>
      <c r="R247" s="42">
        <v>1</v>
      </c>
      <c r="S247" s="45">
        <v>219.941</v>
      </c>
      <c r="T247" s="51">
        <v>2E-05</v>
      </c>
      <c r="U247" s="51">
        <v>1E-05</v>
      </c>
    </row>
    <row r="248" spans="1:21" s="2" customFormat="1" ht="25.5" customHeight="1">
      <c r="A248" s="40" t="s">
        <v>493</v>
      </c>
      <c r="B248" s="41" t="s">
        <v>494</v>
      </c>
      <c r="C248" s="40" t="s">
        <v>289</v>
      </c>
      <c r="D248" s="40"/>
      <c r="E248" s="40"/>
      <c r="F248" s="42" t="e">
        <f>#REF!</f>
        <v>#REF!</v>
      </c>
      <c r="G248" s="50" t="e">
        <f>#REF!</f>
        <v>#REF!</v>
      </c>
      <c r="H248" s="40"/>
      <c r="I248" s="40"/>
      <c r="J248" s="40"/>
      <c r="K248" s="40"/>
      <c r="L248" s="43"/>
      <c r="M248" s="43"/>
      <c r="N248" s="43"/>
      <c r="O248" s="43"/>
      <c r="P248" s="43"/>
      <c r="Q248" s="42">
        <f>S248/R248</f>
        <v>195.492</v>
      </c>
      <c r="R248" s="42">
        <v>1</v>
      </c>
      <c r="S248" s="45">
        <v>195.492</v>
      </c>
      <c r="T248" s="51">
        <v>0.00013000000000000002</v>
      </c>
      <c r="U248" s="51">
        <v>2E-05</v>
      </c>
    </row>
    <row r="249" spans="1:21" s="2" customFormat="1" ht="25.5" customHeight="1">
      <c r="A249" s="40" t="s">
        <v>495</v>
      </c>
      <c r="B249" s="41" t="s">
        <v>496</v>
      </c>
      <c r="C249" s="40" t="s">
        <v>289</v>
      </c>
      <c r="D249" s="40"/>
      <c r="E249" s="40"/>
      <c r="F249" s="42" t="e">
        <f>#REF!</f>
        <v>#REF!</v>
      </c>
      <c r="G249" s="50" t="e">
        <f>#REF!</f>
        <v>#REF!</v>
      </c>
      <c r="H249" s="40"/>
      <c r="I249" s="40"/>
      <c r="J249" s="40"/>
      <c r="K249" s="40"/>
      <c r="L249" s="43"/>
      <c r="M249" s="43"/>
      <c r="N249" s="43"/>
      <c r="O249" s="43"/>
      <c r="P249" s="43"/>
      <c r="Q249" s="42">
        <f>S249/R249</f>
        <v>79.336</v>
      </c>
      <c r="R249" s="42">
        <v>1</v>
      </c>
      <c r="S249" s="45">
        <v>79.336</v>
      </c>
      <c r="T249" s="51">
        <v>2E-05</v>
      </c>
      <c r="U249" s="51">
        <v>0</v>
      </c>
    </row>
    <row r="250" spans="1:21" s="2" customFormat="1" ht="25.5" customHeight="1">
      <c r="A250" s="40" t="s">
        <v>497</v>
      </c>
      <c r="B250" s="41" t="s">
        <v>498</v>
      </c>
      <c r="C250" s="40" t="s">
        <v>289</v>
      </c>
      <c r="D250" s="40"/>
      <c r="E250" s="40"/>
      <c r="F250" s="42" t="e">
        <f>#REF!</f>
        <v>#REF!</v>
      </c>
      <c r="G250" s="50" t="e">
        <f>#REF!</f>
        <v>#REF!</v>
      </c>
      <c r="H250" s="40"/>
      <c r="I250" s="40"/>
      <c r="J250" s="40"/>
      <c r="K250" s="40"/>
      <c r="L250" s="43"/>
      <c r="M250" s="43"/>
      <c r="N250" s="43"/>
      <c r="O250" s="43"/>
      <c r="P250" s="43"/>
      <c r="Q250" s="42">
        <f>S250/R250</f>
        <v>196.951</v>
      </c>
      <c r="R250" s="42">
        <v>1</v>
      </c>
      <c r="S250" s="45">
        <v>196.951</v>
      </c>
      <c r="T250" s="51">
        <v>2E-05</v>
      </c>
      <c r="U250" s="51">
        <v>0</v>
      </c>
    </row>
    <row r="251" spans="1:21" s="2" customFormat="1" ht="25.5" customHeight="1">
      <c r="A251" s="40" t="s">
        <v>499</v>
      </c>
      <c r="B251" s="41" t="s">
        <v>500</v>
      </c>
      <c r="C251" s="40" t="s">
        <v>289</v>
      </c>
      <c r="D251" s="40"/>
      <c r="E251" s="40"/>
      <c r="F251" s="42" t="e">
        <f>#REF!</f>
        <v>#REF!</v>
      </c>
      <c r="G251" s="50" t="e">
        <f>#REF!</f>
        <v>#REF!</v>
      </c>
      <c r="H251" s="40"/>
      <c r="I251" s="40"/>
      <c r="J251" s="40"/>
      <c r="K251" s="40"/>
      <c r="L251" s="43"/>
      <c r="M251" s="43"/>
      <c r="N251" s="43"/>
      <c r="O251" s="43"/>
      <c r="P251" s="43"/>
      <c r="Q251" s="42">
        <f>S251/R251</f>
        <v>208.193</v>
      </c>
      <c r="R251" s="42">
        <v>1</v>
      </c>
      <c r="S251" s="45">
        <v>208.193</v>
      </c>
      <c r="T251" s="51">
        <v>0.00012000000000000002</v>
      </c>
      <c r="U251" s="51">
        <v>2E-05</v>
      </c>
    </row>
    <row r="252" spans="1:21" s="2" customFormat="1" ht="25.5" customHeight="1">
      <c r="A252" s="40" t="s">
        <v>501</v>
      </c>
      <c r="B252" s="41" t="s">
        <v>502</v>
      </c>
      <c r="C252" s="40" t="s">
        <v>289</v>
      </c>
      <c r="D252" s="40"/>
      <c r="E252" s="40"/>
      <c r="F252" s="42" t="e">
        <f>#REF!</f>
        <v>#REF!</v>
      </c>
      <c r="G252" s="50" t="e">
        <f>#REF!</f>
        <v>#REF!</v>
      </c>
      <c r="H252" s="40"/>
      <c r="I252" s="40"/>
      <c r="J252" s="40"/>
      <c r="K252" s="40"/>
      <c r="L252" s="43"/>
      <c r="M252" s="43"/>
      <c r="N252" s="43"/>
      <c r="O252" s="43"/>
      <c r="P252" s="43"/>
      <c r="Q252" s="42">
        <f>S252/R252</f>
        <v>242.196</v>
      </c>
      <c r="R252" s="42">
        <v>1</v>
      </c>
      <c r="S252" s="45">
        <v>242.196</v>
      </c>
      <c r="T252" s="51">
        <v>9E-05</v>
      </c>
      <c r="U252" s="51">
        <v>1E-05</v>
      </c>
    </row>
    <row r="253" spans="1:21" s="2" customFormat="1" ht="25.5" customHeight="1">
      <c r="A253" s="40" t="s">
        <v>503</v>
      </c>
      <c r="B253" s="41" t="s">
        <v>504</v>
      </c>
      <c r="C253" s="40" t="s">
        <v>289</v>
      </c>
      <c r="D253" s="40"/>
      <c r="E253" s="40"/>
      <c r="F253" s="42" t="e">
        <f>#REF!</f>
        <v>#REF!</v>
      </c>
      <c r="G253" s="50" t="e">
        <f>#REF!</f>
        <v>#REF!</v>
      </c>
      <c r="H253" s="40"/>
      <c r="I253" s="40"/>
      <c r="J253" s="40"/>
      <c r="K253" s="40"/>
      <c r="L253" s="43"/>
      <c r="M253" s="43"/>
      <c r="N253" s="43"/>
      <c r="O253" s="43"/>
      <c r="P253" s="43"/>
      <c r="Q253" s="42">
        <f>S253/R253</f>
        <v>204.559</v>
      </c>
      <c r="R253" s="42">
        <v>1</v>
      </c>
      <c r="S253" s="45">
        <v>204.559</v>
      </c>
      <c r="T253" s="51">
        <v>5E-05</v>
      </c>
      <c r="U253" s="51">
        <v>1E-05</v>
      </c>
    </row>
    <row r="254" spans="1:21" s="2" customFormat="1" ht="45" customHeight="1">
      <c r="A254" s="40" t="s">
        <v>505</v>
      </c>
      <c r="B254" s="41" t="s">
        <v>506</v>
      </c>
      <c r="C254" s="40" t="s">
        <v>289</v>
      </c>
      <c r="D254" s="40"/>
      <c r="E254" s="40"/>
      <c r="F254" s="42" t="e">
        <f>#REF!</f>
        <v>#REF!</v>
      </c>
      <c r="G254" s="50" t="e">
        <f>#REF!</f>
        <v>#REF!</v>
      </c>
      <c r="H254" s="40"/>
      <c r="I254" s="40"/>
      <c r="J254" s="40"/>
      <c r="K254" s="40"/>
      <c r="L254" s="43"/>
      <c r="M254" s="43"/>
      <c r="N254" s="43"/>
      <c r="O254" s="43"/>
      <c r="P254" s="43"/>
      <c r="Q254" s="42">
        <f>S254/R254</f>
        <v>193.056</v>
      </c>
      <c r="R254" s="42">
        <v>1</v>
      </c>
      <c r="S254" s="45">
        <v>193.056</v>
      </c>
      <c r="T254" s="51">
        <v>5E-05</v>
      </c>
      <c r="U254" s="51">
        <v>1E-05</v>
      </c>
    </row>
    <row r="255" spans="1:21" s="2" customFormat="1" ht="45" customHeight="1">
      <c r="A255" s="40" t="s">
        <v>507</v>
      </c>
      <c r="B255" s="41" t="s">
        <v>508</v>
      </c>
      <c r="C255" s="40" t="s">
        <v>289</v>
      </c>
      <c r="D255" s="40"/>
      <c r="E255" s="40"/>
      <c r="F255" s="42" t="e">
        <f>#REF!</f>
        <v>#REF!</v>
      </c>
      <c r="G255" s="50" t="e">
        <f>#REF!</f>
        <v>#REF!</v>
      </c>
      <c r="H255" s="40"/>
      <c r="I255" s="40"/>
      <c r="J255" s="40"/>
      <c r="K255" s="40"/>
      <c r="L255" s="43"/>
      <c r="M255" s="43"/>
      <c r="N255" s="43"/>
      <c r="O255" s="43"/>
      <c r="P255" s="43"/>
      <c r="Q255" s="42">
        <f>S255/R255</f>
        <v>250.382</v>
      </c>
      <c r="R255" s="42">
        <v>1</v>
      </c>
      <c r="S255" s="45">
        <v>250.382</v>
      </c>
      <c r="T255" s="51">
        <v>6.000000000000001E-05</v>
      </c>
      <c r="U255" s="51">
        <v>1E-05</v>
      </c>
    </row>
    <row r="256" spans="1:21" s="2" customFormat="1" ht="45" customHeight="1">
      <c r="A256" s="40" t="s">
        <v>509</v>
      </c>
      <c r="B256" s="41" t="s">
        <v>510</v>
      </c>
      <c r="C256" s="40" t="s">
        <v>289</v>
      </c>
      <c r="D256" s="40"/>
      <c r="E256" s="40"/>
      <c r="F256" s="42" t="e">
        <f>#REF!</f>
        <v>#REF!</v>
      </c>
      <c r="G256" s="50" t="e">
        <f>#REF!</f>
        <v>#REF!</v>
      </c>
      <c r="H256" s="40"/>
      <c r="I256" s="40"/>
      <c r="J256" s="40"/>
      <c r="K256" s="40"/>
      <c r="L256" s="43"/>
      <c r="M256" s="43"/>
      <c r="N256" s="43"/>
      <c r="O256" s="43"/>
      <c r="P256" s="43"/>
      <c r="Q256" s="42">
        <f>S256/R256</f>
        <v>210.54</v>
      </c>
      <c r="R256" s="42">
        <v>1</v>
      </c>
      <c r="S256" s="45">
        <v>210.54</v>
      </c>
      <c r="T256" s="51">
        <v>4E-05</v>
      </c>
      <c r="U256" s="51">
        <v>0</v>
      </c>
    </row>
    <row r="257" spans="1:21" s="2" customFormat="1" ht="28.5" customHeight="1">
      <c r="A257" s="40" t="s">
        <v>511</v>
      </c>
      <c r="B257" s="41" t="s">
        <v>512</v>
      </c>
      <c r="C257" s="40" t="s">
        <v>289</v>
      </c>
      <c r="D257" s="40"/>
      <c r="E257" s="40"/>
      <c r="F257" s="40"/>
      <c r="G257" s="40"/>
      <c r="H257" s="42" t="e">
        <f>#REF!</f>
        <v>#REF!</v>
      </c>
      <c r="I257" s="50" t="e">
        <f>#REF!</f>
        <v>#REF!</v>
      </c>
      <c r="J257" s="40"/>
      <c r="K257" s="40"/>
      <c r="L257" s="43"/>
      <c r="M257" s="43"/>
      <c r="N257" s="43"/>
      <c r="O257" s="43"/>
      <c r="P257" s="43"/>
      <c r="Q257" s="42">
        <f>S257/R257</f>
        <v>230.607</v>
      </c>
      <c r="R257" s="42">
        <v>1</v>
      </c>
      <c r="S257" s="45">
        <v>230.607</v>
      </c>
      <c r="T257" s="51">
        <v>3.0000000000000004E-05</v>
      </c>
      <c r="U257" s="51">
        <v>0</v>
      </c>
    </row>
    <row r="258" spans="1:21" s="2" customFormat="1" ht="25.5" customHeight="1">
      <c r="A258" s="40" t="s">
        <v>513</v>
      </c>
      <c r="B258" s="41" t="s">
        <v>514</v>
      </c>
      <c r="C258" s="40" t="s">
        <v>289</v>
      </c>
      <c r="D258" s="40"/>
      <c r="E258" s="40"/>
      <c r="F258" s="40"/>
      <c r="G258" s="40"/>
      <c r="H258" s="42" t="e">
        <f>#REF!</f>
        <v>#REF!</v>
      </c>
      <c r="I258" s="50" t="e">
        <f>#REF!</f>
        <v>#REF!</v>
      </c>
      <c r="J258" s="40"/>
      <c r="K258" s="40"/>
      <c r="L258" s="43"/>
      <c r="M258" s="43"/>
      <c r="N258" s="43"/>
      <c r="O258" s="43"/>
      <c r="P258" s="43"/>
      <c r="Q258" s="42">
        <f>S258/R258</f>
        <v>212.488</v>
      </c>
      <c r="R258" s="42">
        <v>1</v>
      </c>
      <c r="S258" s="45">
        <v>212.488</v>
      </c>
      <c r="T258" s="51">
        <v>5E-05</v>
      </c>
      <c r="U258" s="51">
        <v>0</v>
      </c>
    </row>
    <row r="259" spans="1:21" s="2" customFormat="1" ht="25.5" customHeight="1">
      <c r="A259" s="40" t="s">
        <v>515</v>
      </c>
      <c r="B259" s="41" t="s">
        <v>516</v>
      </c>
      <c r="C259" s="40" t="s">
        <v>289</v>
      </c>
      <c r="D259" s="40"/>
      <c r="E259" s="40"/>
      <c r="F259" s="40"/>
      <c r="G259" s="40"/>
      <c r="H259" s="42" t="e">
        <f>#REF!</f>
        <v>#REF!</v>
      </c>
      <c r="I259" s="50" t="e">
        <f>#REF!</f>
        <v>#REF!</v>
      </c>
      <c r="J259" s="40"/>
      <c r="K259" s="40"/>
      <c r="L259" s="43"/>
      <c r="M259" s="43"/>
      <c r="N259" s="43"/>
      <c r="O259" s="43"/>
      <c r="P259" s="43"/>
      <c r="Q259" s="42">
        <f>S259/R259</f>
        <v>217.964</v>
      </c>
      <c r="R259" s="42">
        <v>1</v>
      </c>
      <c r="S259" s="45">
        <v>217.964</v>
      </c>
      <c r="T259" s="51">
        <v>9E-05</v>
      </c>
      <c r="U259" s="51">
        <v>2E-05</v>
      </c>
    </row>
    <row r="260" spans="1:21" s="2" customFormat="1" ht="25.5" customHeight="1">
      <c r="A260" s="40" t="s">
        <v>517</v>
      </c>
      <c r="B260" s="58" t="s">
        <v>518</v>
      </c>
      <c r="C260" s="40" t="s">
        <v>289</v>
      </c>
      <c r="D260" s="40"/>
      <c r="E260" s="40"/>
      <c r="F260" s="40"/>
      <c r="G260" s="40"/>
      <c r="H260" s="42" t="e">
        <f>#REF!</f>
        <v>#REF!</v>
      </c>
      <c r="I260" s="50" t="e">
        <f>#REF!</f>
        <v>#REF!</v>
      </c>
      <c r="J260" s="40"/>
      <c r="K260" s="40"/>
      <c r="L260" s="43"/>
      <c r="M260" s="43"/>
      <c r="N260" s="43"/>
      <c r="O260" s="43"/>
      <c r="P260" s="43"/>
      <c r="Q260" s="42">
        <f>S260/R260</f>
        <v>215.923</v>
      </c>
      <c r="R260" s="42">
        <v>1</v>
      </c>
      <c r="S260" s="45">
        <v>215.923</v>
      </c>
      <c r="T260" s="51">
        <v>9E-05</v>
      </c>
      <c r="U260" s="51">
        <v>1E-05</v>
      </c>
    </row>
    <row r="261" spans="1:21" s="2" customFormat="1" ht="25.5" customHeight="1">
      <c r="A261" s="40" t="s">
        <v>519</v>
      </c>
      <c r="B261" s="41" t="s">
        <v>520</v>
      </c>
      <c r="C261" s="40" t="s">
        <v>289</v>
      </c>
      <c r="D261" s="40"/>
      <c r="E261" s="40"/>
      <c r="F261" s="40"/>
      <c r="G261" s="40"/>
      <c r="H261" s="42" t="e">
        <f>#REF!</f>
        <v>#REF!</v>
      </c>
      <c r="I261" s="50" t="e">
        <f>#REF!</f>
        <v>#REF!</v>
      </c>
      <c r="J261" s="40"/>
      <c r="K261" s="40"/>
      <c r="L261" s="43"/>
      <c r="M261" s="43"/>
      <c r="N261" s="43"/>
      <c r="O261" s="43"/>
      <c r="P261" s="43"/>
      <c r="Q261" s="42">
        <f>S261/R261</f>
        <v>246.915</v>
      </c>
      <c r="R261" s="42">
        <v>1</v>
      </c>
      <c r="S261" s="45">
        <v>246.915</v>
      </c>
      <c r="T261" s="51">
        <v>2E-05</v>
      </c>
      <c r="U261" s="51">
        <v>0</v>
      </c>
    </row>
    <row r="262" spans="1:21" s="2" customFormat="1" ht="28.5" customHeight="1">
      <c r="A262" s="40" t="s">
        <v>521</v>
      </c>
      <c r="B262" s="41" t="s">
        <v>522</v>
      </c>
      <c r="C262" s="40" t="s">
        <v>289</v>
      </c>
      <c r="D262" s="40"/>
      <c r="E262" s="40"/>
      <c r="F262" s="40"/>
      <c r="G262" s="40"/>
      <c r="H262" s="42" t="e">
        <f>#REF!</f>
        <v>#REF!</v>
      </c>
      <c r="I262" s="50" t="e">
        <f>#REF!</f>
        <v>#REF!</v>
      </c>
      <c r="J262" s="40"/>
      <c r="K262" s="40"/>
      <c r="L262" s="43"/>
      <c r="M262" s="43"/>
      <c r="N262" s="43"/>
      <c r="O262" s="43"/>
      <c r="P262" s="43"/>
      <c r="Q262" s="42">
        <f>S262/R262</f>
        <v>194.021</v>
      </c>
      <c r="R262" s="42">
        <v>1</v>
      </c>
      <c r="S262" s="45">
        <v>194.021</v>
      </c>
      <c r="T262" s="51">
        <v>2E-05</v>
      </c>
      <c r="U262" s="51">
        <v>0</v>
      </c>
    </row>
    <row r="263" spans="1:21" s="2" customFormat="1" ht="45" customHeight="1">
      <c r="A263" s="40" t="s">
        <v>523</v>
      </c>
      <c r="B263" s="41" t="s">
        <v>524</v>
      </c>
      <c r="C263" s="40" t="s">
        <v>289</v>
      </c>
      <c r="D263" s="40"/>
      <c r="E263" s="40"/>
      <c r="F263" s="40"/>
      <c r="G263" s="40"/>
      <c r="H263" s="42" t="e">
        <f>#REF!</f>
        <v>#REF!</v>
      </c>
      <c r="I263" s="50" t="e">
        <f>#REF!</f>
        <v>#REF!</v>
      </c>
      <c r="J263" s="40"/>
      <c r="K263" s="40"/>
      <c r="L263" s="43"/>
      <c r="M263" s="43"/>
      <c r="N263" s="43"/>
      <c r="O263" s="43"/>
      <c r="P263" s="43"/>
      <c r="Q263" s="42">
        <f>S263/R263</f>
        <v>206.927</v>
      </c>
      <c r="R263" s="42">
        <v>1</v>
      </c>
      <c r="S263" s="45">
        <v>206.927</v>
      </c>
      <c r="T263" s="51">
        <v>4E-05</v>
      </c>
      <c r="U263" s="51">
        <v>2E-05</v>
      </c>
    </row>
    <row r="264" spans="1:21" s="2" customFormat="1" ht="45" customHeight="1">
      <c r="A264" s="40" t="s">
        <v>525</v>
      </c>
      <c r="B264" s="41" t="s">
        <v>526</v>
      </c>
      <c r="C264" s="40" t="s">
        <v>289</v>
      </c>
      <c r="D264" s="40"/>
      <c r="E264" s="40"/>
      <c r="F264" s="40"/>
      <c r="G264" s="40"/>
      <c r="H264" s="42" t="e">
        <f>#REF!</f>
        <v>#REF!</v>
      </c>
      <c r="I264" s="50" t="e">
        <f>#REF!</f>
        <v>#REF!</v>
      </c>
      <c r="J264" s="40"/>
      <c r="K264" s="40"/>
      <c r="L264" s="43"/>
      <c r="M264" s="43"/>
      <c r="N264" s="43"/>
      <c r="O264" s="43"/>
      <c r="P264" s="43"/>
      <c r="Q264" s="42">
        <f>S264/R264</f>
        <v>327.842</v>
      </c>
      <c r="R264" s="42">
        <v>1</v>
      </c>
      <c r="S264" s="45">
        <v>327.842</v>
      </c>
      <c r="T264" s="51">
        <v>3.0000000000000004E-05</v>
      </c>
      <c r="U264" s="51">
        <v>0</v>
      </c>
    </row>
    <row r="265" spans="1:21" s="2" customFormat="1" ht="30.75" customHeight="1">
      <c r="A265" s="40" t="s">
        <v>527</v>
      </c>
      <c r="B265" s="41" t="s">
        <v>528</v>
      </c>
      <c r="C265" s="40" t="s">
        <v>289</v>
      </c>
      <c r="D265" s="40"/>
      <c r="E265" s="40"/>
      <c r="F265" s="40"/>
      <c r="G265" s="40"/>
      <c r="H265" s="42" t="e">
        <f>#REF!</f>
        <v>#REF!</v>
      </c>
      <c r="I265" s="50" t="e">
        <f>#REF!</f>
        <v>#REF!</v>
      </c>
      <c r="J265" s="40"/>
      <c r="K265" s="40"/>
      <c r="L265" s="43"/>
      <c r="M265" s="43"/>
      <c r="N265" s="43"/>
      <c r="O265" s="43"/>
      <c r="P265" s="43"/>
      <c r="Q265" s="42">
        <f>S265/R265</f>
        <v>176.478</v>
      </c>
      <c r="R265" s="42">
        <v>1</v>
      </c>
      <c r="S265" s="45">
        <v>176.478</v>
      </c>
      <c r="T265" s="51">
        <v>3.0000000000000004E-05</v>
      </c>
      <c r="U265" s="51">
        <v>1E-05</v>
      </c>
    </row>
    <row r="266" spans="1:21" s="2" customFormat="1" ht="30.75" customHeight="1">
      <c r="A266" s="40" t="s">
        <v>529</v>
      </c>
      <c r="B266" s="41" t="s">
        <v>530</v>
      </c>
      <c r="C266" s="40" t="s">
        <v>289</v>
      </c>
      <c r="D266" s="40"/>
      <c r="E266" s="40"/>
      <c r="F266" s="40"/>
      <c r="G266" s="40"/>
      <c r="H266" s="42" t="e">
        <f>#REF!</f>
        <v>#REF!</v>
      </c>
      <c r="I266" s="50" t="e">
        <f>#REF!</f>
        <v>#REF!</v>
      </c>
      <c r="J266" s="40"/>
      <c r="K266" s="40"/>
      <c r="L266" s="43"/>
      <c r="M266" s="43"/>
      <c r="N266" s="43"/>
      <c r="O266" s="43"/>
      <c r="P266" s="43"/>
      <c r="Q266" s="42">
        <f>S266/R266</f>
        <v>115.478</v>
      </c>
      <c r="R266" s="42">
        <v>1</v>
      </c>
      <c r="S266" s="45">
        <v>115.478</v>
      </c>
      <c r="T266" s="51">
        <v>3.0000000000000004E-05</v>
      </c>
      <c r="U266" s="51">
        <v>1E-05</v>
      </c>
    </row>
    <row r="267" spans="1:21" s="2" customFormat="1" ht="45" customHeight="1">
      <c r="A267" s="40" t="s">
        <v>531</v>
      </c>
      <c r="B267" s="41" t="s">
        <v>532</v>
      </c>
      <c r="C267" s="40" t="s">
        <v>289</v>
      </c>
      <c r="D267" s="40"/>
      <c r="E267" s="40"/>
      <c r="F267" s="40"/>
      <c r="G267" s="40"/>
      <c r="H267" s="42" t="e">
        <f>#REF!</f>
        <v>#REF!</v>
      </c>
      <c r="I267" s="50" t="e">
        <f>#REF!</f>
        <v>#REF!</v>
      </c>
      <c r="J267" s="40"/>
      <c r="K267" s="40"/>
      <c r="L267" s="43"/>
      <c r="M267" s="43"/>
      <c r="N267" s="43"/>
      <c r="O267" s="43"/>
      <c r="P267" s="43"/>
      <c r="Q267" s="42">
        <f>S267/R267</f>
        <v>174.161</v>
      </c>
      <c r="R267" s="42">
        <v>1</v>
      </c>
      <c r="S267" s="45">
        <v>174.161</v>
      </c>
      <c r="T267" s="51">
        <v>3.0000000000000004E-05</v>
      </c>
      <c r="U267" s="51">
        <v>2E-05</v>
      </c>
    </row>
    <row r="268" spans="1:21" s="2" customFormat="1" ht="30.75" customHeight="1">
      <c r="A268" s="40" t="s">
        <v>533</v>
      </c>
      <c r="B268" s="41" t="s">
        <v>534</v>
      </c>
      <c r="C268" s="40" t="s">
        <v>289</v>
      </c>
      <c r="D268" s="40"/>
      <c r="E268" s="40"/>
      <c r="F268" s="40"/>
      <c r="G268" s="40"/>
      <c r="H268" s="42" t="e">
        <f>#REF!</f>
        <v>#REF!</v>
      </c>
      <c r="I268" s="50" t="e">
        <f>#REF!</f>
        <v>#REF!</v>
      </c>
      <c r="J268" s="40"/>
      <c r="K268" s="40"/>
      <c r="L268" s="43"/>
      <c r="M268" s="43"/>
      <c r="N268" s="43"/>
      <c r="O268" s="43"/>
      <c r="P268" s="43"/>
      <c r="Q268" s="42">
        <f>S268/R268</f>
        <v>159.149</v>
      </c>
      <c r="R268" s="42">
        <v>1</v>
      </c>
      <c r="S268" s="45">
        <v>159.149</v>
      </c>
      <c r="T268" s="51">
        <v>3.0000000000000004E-05</v>
      </c>
      <c r="U268" s="51">
        <v>2E-05</v>
      </c>
    </row>
    <row r="269" spans="1:21" s="39" customFormat="1" ht="14.25" customHeight="1">
      <c r="A269" s="32"/>
      <c r="B269" s="33" t="s">
        <v>535</v>
      </c>
      <c r="C269" s="32"/>
      <c r="D269" s="32"/>
      <c r="E269" s="34" t="e">
        <f>SUM(E270:E273)</f>
        <v>#REF!</v>
      </c>
      <c r="F269" s="32"/>
      <c r="G269" s="34" t="e">
        <f>SUM(G270:G273)</f>
        <v>#REF!</v>
      </c>
      <c r="H269" s="32"/>
      <c r="I269" s="34" t="e">
        <f>SUM(I270:I273)</f>
        <v>#REF!</v>
      </c>
      <c r="J269" s="32"/>
      <c r="K269" s="34" t="e">
        <f>SUM(K270:K273)</f>
        <v>#REF!</v>
      </c>
      <c r="L269" s="35"/>
      <c r="M269" s="35"/>
      <c r="N269" s="35"/>
      <c r="O269" s="35"/>
      <c r="P269" s="35"/>
      <c r="Q269" s="42"/>
      <c r="R269" s="42"/>
      <c r="S269" s="36">
        <f>SUM(S270:S273)</f>
        <v>26522.428</v>
      </c>
      <c r="T269" s="51"/>
      <c r="U269" s="38"/>
    </row>
    <row r="270" spans="1:21" s="2" customFormat="1" ht="27.75" customHeight="1">
      <c r="A270" s="40">
        <v>13</v>
      </c>
      <c r="B270" s="41" t="s">
        <v>536</v>
      </c>
      <c r="C270" s="40" t="s">
        <v>289</v>
      </c>
      <c r="D270" s="40"/>
      <c r="E270" s="40"/>
      <c r="F270" s="42" t="e">
        <f>#REF!</f>
        <v>#REF!</v>
      </c>
      <c r="G270" s="50" t="e">
        <f>#REF!</f>
        <v>#REF!</v>
      </c>
      <c r="H270" s="40"/>
      <c r="I270" s="40"/>
      <c r="J270" s="40"/>
      <c r="K270" s="40"/>
      <c r="L270" s="43"/>
      <c r="M270" s="43"/>
      <c r="N270" s="43"/>
      <c r="O270" s="43"/>
      <c r="P270" s="43"/>
      <c r="Q270" s="42">
        <f>S270/R270</f>
        <v>2522.428</v>
      </c>
      <c r="R270" s="42">
        <v>1</v>
      </c>
      <c r="S270" s="45">
        <v>2522.428</v>
      </c>
      <c r="T270" s="51"/>
      <c r="U270" s="31"/>
    </row>
    <row r="271" spans="1:21" s="2" customFormat="1" ht="12.75" customHeight="1">
      <c r="A271" s="40">
        <v>14</v>
      </c>
      <c r="B271" s="41" t="s">
        <v>537</v>
      </c>
      <c r="C271" s="40" t="s">
        <v>289</v>
      </c>
      <c r="D271" s="40"/>
      <c r="E271" s="40"/>
      <c r="F271" s="40"/>
      <c r="G271" s="40"/>
      <c r="H271" s="42" t="e">
        <f>#REF!</f>
        <v>#REF!</v>
      </c>
      <c r="I271" s="50" t="e">
        <f>#REF!</f>
        <v>#REF!</v>
      </c>
      <c r="J271" s="40"/>
      <c r="K271" s="40"/>
      <c r="L271" s="43"/>
      <c r="M271" s="43"/>
      <c r="N271" s="43"/>
      <c r="O271" s="43"/>
      <c r="P271" s="43"/>
      <c r="Q271" s="42">
        <v>5700</v>
      </c>
      <c r="R271" s="42">
        <v>1</v>
      </c>
      <c r="S271" s="53">
        <f>Q271*R271</f>
        <v>5700</v>
      </c>
      <c r="T271" s="51"/>
      <c r="U271" s="31"/>
    </row>
    <row r="272" spans="1:21" s="2" customFormat="1" ht="25.5" customHeight="1">
      <c r="A272" s="40">
        <v>15</v>
      </c>
      <c r="B272" s="41" t="s">
        <v>538</v>
      </c>
      <c r="C272" s="40" t="s">
        <v>289</v>
      </c>
      <c r="D272" s="40"/>
      <c r="E272" s="40"/>
      <c r="F272" s="40"/>
      <c r="G272" s="40" t="e">
        <f>#REF!/2</f>
        <v>#REF!</v>
      </c>
      <c r="H272" s="40"/>
      <c r="I272" s="40"/>
      <c r="J272" s="40">
        <v>1</v>
      </c>
      <c r="K272" s="40" t="e">
        <f>#REF!/2</f>
        <v>#REF!</v>
      </c>
      <c r="L272" s="43"/>
      <c r="M272" s="43"/>
      <c r="N272" s="43"/>
      <c r="O272" s="43"/>
      <c r="P272" s="43"/>
      <c r="Q272" s="42">
        <v>18000</v>
      </c>
      <c r="R272" s="42">
        <v>1</v>
      </c>
      <c r="S272" s="53">
        <f>Q272*R272</f>
        <v>18000</v>
      </c>
      <c r="T272" s="51">
        <v>0.015</v>
      </c>
      <c r="U272" s="51">
        <v>0.0101</v>
      </c>
    </row>
    <row r="273" spans="1:21" s="2" customFormat="1" ht="12.75" customHeight="1">
      <c r="A273" s="40">
        <v>16</v>
      </c>
      <c r="B273" s="41" t="s">
        <v>539</v>
      </c>
      <c r="C273" s="40" t="s">
        <v>289</v>
      </c>
      <c r="D273" s="42" t="e">
        <f>#REF!</f>
        <v>#REF!</v>
      </c>
      <c r="E273" s="50" t="e">
        <f>#REF!</f>
        <v>#REF!</v>
      </c>
      <c r="F273" s="40"/>
      <c r="G273" s="40"/>
      <c r="H273" s="40"/>
      <c r="I273" s="40"/>
      <c r="J273" s="40"/>
      <c r="K273" s="40"/>
      <c r="L273" s="43"/>
      <c r="M273" s="43"/>
      <c r="N273" s="43"/>
      <c r="O273" s="43"/>
      <c r="P273" s="43"/>
      <c r="Q273" s="42">
        <v>300</v>
      </c>
      <c r="R273" s="42">
        <v>1</v>
      </c>
      <c r="S273" s="53">
        <f>Q273*R273</f>
        <v>300</v>
      </c>
      <c r="T273" s="51"/>
      <c r="U273" s="31"/>
    </row>
    <row r="274" spans="1:21" s="2" customFormat="1" ht="12.75" customHeight="1">
      <c r="A274" s="40" t="s">
        <v>540</v>
      </c>
      <c r="B274" s="33" t="s">
        <v>541</v>
      </c>
      <c r="C274" s="40" t="s">
        <v>542</v>
      </c>
      <c r="D274" s="42"/>
      <c r="E274" s="50"/>
      <c r="F274" s="40"/>
      <c r="G274" s="40"/>
      <c r="H274" s="40"/>
      <c r="I274" s="40"/>
      <c r="J274" s="40"/>
      <c r="K274" s="40"/>
      <c r="L274" s="43"/>
      <c r="M274" s="43"/>
      <c r="N274" s="43"/>
      <c r="O274" s="43"/>
      <c r="P274" s="43"/>
      <c r="Q274" s="42">
        <v>300</v>
      </c>
      <c r="R274" s="42">
        <v>1</v>
      </c>
      <c r="S274" s="36">
        <v>300</v>
      </c>
      <c r="T274" s="51"/>
      <c r="U274" s="31"/>
    </row>
    <row r="275" spans="1:21" s="39" customFormat="1" ht="12.75" customHeight="1">
      <c r="A275" s="32"/>
      <c r="B275" s="33" t="s">
        <v>543</v>
      </c>
      <c r="C275" s="32" t="s">
        <v>289</v>
      </c>
      <c r="D275" s="32"/>
      <c r="E275" s="34" t="e">
        <f>SUM(E277:E319)</f>
        <v>#REF!</v>
      </c>
      <c r="F275" s="32"/>
      <c r="G275" s="34" t="e">
        <f>SUM(G277:G319)</f>
        <v>#REF!</v>
      </c>
      <c r="H275" s="32"/>
      <c r="I275" s="34" t="e">
        <f>SUM(I277:I319)</f>
        <v>#REF!</v>
      </c>
      <c r="J275" s="32"/>
      <c r="K275" s="34" t="e">
        <f>SUM(K277:K319)</f>
        <v>#REF!</v>
      </c>
      <c r="L275" s="35"/>
      <c r="M275" s="35"/>
      <c r="N275" s="35"/>
      <c r="O275" s="35"/>
      <c r="P275" s="35"/>
      <c r="Q275" s="42"/>
      <c r="R275" s="42"/>
      <c r="S275" s="36">
        <f>SUM(S276:S319)</f>
        <v>105549.117</v>
      </c>
      <c r="T275" s="51"/>
      <c r="U275" s="38"/>
    </row>
    <row r="276" spans="1:21" s="39" customFormat="1" ht="12.75" customHeight="1">
      <c r="A276" s="40">
        <v>18</v>
      </c>
      <c r="B276" s="41" t="s">
        <v>544</v>
      </c>
      <c r="C276" s="40"/>
      <c r="D276" s="40"/>
      <c r="E276" s="40"/>
      <c r="F276" s="40"/>
      <c r="G276" s="40"/>
      <c r="H276" s="42"/>
      <c r="I276" s="50"/>
      <c r="J276" s="42"/>
      <c r="K276" s="50"/>
      <c r="L276" s="43"/>
      <c r="M276" s="43"/>
      <c r="N276" s="43"/>
      <c r="O276" s="43"/>
      <c r="P276" s="43"/>
      <c r="Q276" s="42">
        <f>S276/R276</f>
        <v>9800</v>
      </c>
      <c r="R276" s="42">
        <v>1</v>
      </c>
      <c r="S276" s="45">
        <v>9800</v>
      </c>
      <c r="T276" s="51"/>
      <c r="U276" s="38"/>
    </row>
    <row r="277" spans="1:21" s="2" customFormat="1" ht="14.25" customHeight="1">
      <c r="A277" s="40">
        <v>19</v>
      </c>
      <c r="B277" s="41" t="s">
        <v>545</v>
      </c>
      <c r="C277" s="40" t="s">
        <v>289</v>
      </c>
      <c r="D277" s="40"/>
      <c r="E277" s="40" t="e">
        <f>#REF!/2</f>
        <v>#REF!</v>
      </c>
      <c r="F277" s="40"/>
      <c r="G277" s="40"/>
      <c r="H277" s="40"/>
      <c r="I277" s="40" t="e">
        <f>#REF!/2</f>
        <v>#REF!</v>
      </c>
      <c r="J277" s="40"/>
      <c r="K277" s="40"/>
      <c r="L277" s="43"/>
      <c r="M277" s="43"/>
      <c r="N277" s="43"/>
      <c r="O277" s="43"/>
      <c r="P277" s="43"/>
      <c r="Q277" s="42">
        <f>S277/R277</f>
        <v>10484.22</v>
      </c>
      <c r="R277" s="42">
        <v>1</v>
      </c>
      <c r="S277" s="45">
        <v>10484.22</v>
      </c>
      <c r="T277" s="51"/>
      <c r="U277" s="31"/>
    </row>
    <row r="278" spans="1:21" s="2" customFormat="1" ht="12.75" customHeight="1">
      <c r="A278" s="40">
        <v>20</v>
      </c>
      <c r="B278" s="41" t="s">
        <v>546</v>
      </c>
      <c r="C278" s="40" t="s">
        <v>542</v>
      </c>
      <c r="D278" s="40"/>
      <c r="E278" s="40" t="e">
        <f>#REF!/4</f>
        <v>#REF!</v>
      </c>
      <c r="F278" s="40"/>
      <c r="G278" s="40" t="e">
        <f>#REF!/4</f>
        <v>#REF!</v>
      </c>
      <c r="H278" s="40"/>
      <c r="I278" s="40"/>
      <c r="J278" s="40"/>
      <c r="K278" s="50" t="e">
        <f>#REF!-E278-G278</f>
        <v>#REF!</v>
      </c>
      <c r="L278" s="43"/>
      <c r="M278" s="43"/>
      <c r="N278" s="43"/>
      <c r="O278" s="43"/>
      <c r="P278" s="43"/>
      <c r="Q278" s="42">
        <f>S278/R278</f>
        <v>18578.918</v>
      </c>
      <c r="R278" s="42">
        <v>1</v>
      </c>
      <c r="S278" s="45">
        <v>18578.918</v>
      </c>
      <c r="T278" s="51">
        <v>0.0114</v>
      </c>
      <c r="U278" s="51">
        <v>0.0051</v>
      </c>
    </row>
    <row r="279" spans="1:21" s="2" customFormat="1" ht="41.25" customHeight="1">
      <c r="A279" s="40">
        <v>21</v>
      </c>
      <c r="B279" s="66" t="s">
        <v>547</v>
      </c>
      <c r="C279" s="40" t="s">
        <v>542</v>
      </c>
      <c r="D279" s="40"/>
      <c r="E279" s="40"/>
      <c r="F279" s="40"/>
      <c r="G279" s="40"/>
      <c r="H279" s="42"/>
      <c r="I279" s="50"/>
      <c r="J279" s="40"/>
      <c r="K279" s="40"/>
      <c r="L279" s="43"/>
      <c r="M279" s="43"/>
      <c r="N279" s="43"/>
      <c r="O279" s="43"/>
      <c r="P279" s="43"/>
      <c r="Q279" s="42">
        <v>4500</v>
      </c>
      <c r="R279" s="42">
        <v>1</v>
      </c>
      <c r="S279" s="53">
        <f>Q279*R279</f>
        <v>4500</v>
      </c>
      <c r="T279" s="51">
        <v>0.00352</v>
      </c>
      <c r="U279" s="51">
        <v>0.0021300000000000004</v>
      </c>
    </row>
    <row r="280" spans="1:21" s="2" customFormat="1" ht="54.75" customHeight="1">
      <c r="A280" s="40">
        <v>22</v>
      </c>
      <c r="B280" s="66" t="s">
        <v>548</v>
      </c>
      <c r="C280" s="40" t="s">
        <v>542</v>
      </c>
      <c r="D280" s="40"/>
      <c r="E280" s="40"/>
      <c r="F280" s="40"/>
      <c r="G280" s="40"/>
      <c r="H280" s="42"/>
      <c r="I280" s="50"/>
      <c r="J280" s="40"/>
      <c r="K280" s="40"/>
      <c r="L280" s="43"/>
      <c r="M280" s="43"/>
      <c r="N280" s="43"/>
      <c r="O280" s="43"/>
      <c r="P280" s="43"/>
      <c r="Q280" s="42">
        <v>8180</v>
      </c>
      <c r="R280" s="42">
        <v>1</v>
      </c>
      <c r="S280" s="53">
        <f>Q280*R280</f>
        <v>8180</v>
      </c>
      <c r="T280" s="51">
        <v>0.01905</v>
      </c>
      <c r="U280" s="51">
        <v>0.013300000000000001</v>
      </c>
    </row>
    <row r="281" spans="1:21" s="2" customFormat="1" ht="54.75" customHeight="1">
      <c r="A281" s="40">
        <v>23</v>
      </c>
      <c r="B281" s="67" t="s">
        <v>549</v>
      </c>
      <c r="C281" s="40" t="s">
        <v>542</v>
      </c>
      <c r="D281" s="40"/>
      <c r="E281" s="40"/>
      <c r="F281" s="40"/>
      <c r="G281" s="40"/>
      <c r="H281" s="42"/>
      <c r="I281" s="50"/>
      <c r="J281" s="40"/>
      <c r="K281" s="40"/>
      <c r="L281" s="43"/>
      <c r="M281" s="43"/>
      <c r="N281" s="43"/>
      <c r="O281" s="43"/>
      <c r="P281" s="43"/>
      <c r="Q281" s="42">
        <v>1580</v>
      </c>
      <c r="R281" s="42">
        <v>1</v>
      </c>
      <c r="S281" s="53">
        <f>Q281*R281</f>
        <v>1580</v>
      </c>
      <c r="T281" s="51">
        <v>0.002</v>
      </c>
      <c r="U281" s="51">
        <v>0.00119</v>
      </c>
    </row>
    <row r="282" spans="1:21" s="2" customFormat="1" ht="54.75" customHeight="1">
      <c r="A282" s="40">
        <v>24</v>
      </c>
      <c r="B282" s="67" t="s">
        <v>550</v>
      </c>
      <c r="C282" s="40" t="s">
        <v>542</v>
      </c>
      <c r="D282" s="40"/>
      <c r="E282" s="40"/>
      <c r="F282" s="40"/>
      <c r="G282" s="40"/>
      <c r="H282" s="42"/>
      <c r="I282" s="50"/>
      <c r="J282" s="40"/>
      <c r="K282" s="40"/>
      <c r="L282" s="43"/>
      <c r="M282" s="43"/>
      <c r="N282" s="43"/>
      <c r="O282" s="43"/>
      <c r="P282" s="43"/>
      <c r="Q282" s="42">
        <v>1360</v>
      </c>
      <c r="R282" s="42">
        <v>1</v>
      </c>
      <c r="S282" s="53">
        <f>Q282*R282</f>
        <v>1360</v>
      </c>
      <c r="T282" s="51">
        <v>0.0046300000000000004</v>
      </c>
      <c r="U282" s="51">
        <v>0.0043</v>
      </c>
    </row>
    <row r="283" spans="1:21" s="2" customFormat="1" ht="54.75" customHeight="1">
      <c r="A283" s="40">
        <v>25</v>
      </c>
      <c r="B283" s="67" t="s">
        <v>551</v>
      </c>
      <c r="C283" s="40" t="s">
        <v>542</v>
      </c>
      <c r="D283" s="40"/>
      <c r="E283" s="40"/>
      <c r="F283" s="40"/>
      <c r="G283" s="40"/>
      <c r="H283" s="42"/>
      <c r="I283" s="50"/>
      <c r="J283" s="40"/>
      <c r="K283" s="40"/>
      <c r="L283" s="43"/>
      <c r="M283" s="43"/>
      <c r="N283" s="43"/>
      <c r="O283" s="43"/>
      <c r="P283" s="43"/>
      <c r="Q283" s="42">
        <v>820</v>
      </c>
      <c r="R283" s="42">
        <v>1</v>
      </c>
      <c r="S283" s="53">
        <f>Q283*R283</f>
        <v>820</v>
      </c>
      <c r="T283" s="51">
        <v>0.00606</v>
      </c>
      <c r="U283" s="51">
        <v>0.0053100000000000005</v>
      </c>
    </row>
    <row r="284" spans="1:21" s="2" customFormat="1" ht="54.75" customHeight="1">
      <c r="A284" s="40">
        <v>26</v>
      </c>
      <c r="B284" s="67" t="s">
        <v>552</v>
      </c>
      <c r="C284" s="40" t="s">
        <v>542</v>
      </c>
      <c r="D284" s="40"/>
      <c r="E284" s="40"/>
      <c r="F284" s="40"/>
      <c r="G284" s="40"/>
      <c r="H284" s="42"/>
      <c r="I284" s="50"/>
      <c r="J284" s="40"/>
      <c r="K284" s="40"/>
      <c r="L284" s="43"/>
      <c r="M284" s="43"/>
      <c r="N284" s="43"/>
      <c r="O284" s="43"/>
      <c r="P284" s="43"/>
      <c r="Q284" s="42">
        <v>980</v>
      </c>
      <c r="R284" s="42">
        <v>1</v>
      </c>
      <c r="S284" s="53">
        <f>Q284*R284</f>
        <v>980</v>
      </c>
      <c r="T284" s="51">
        <v>0.0037700000000000003</v>
      </c>
      <c r="U284" s="51">
        <v>0.0036000000000000003</v>
      </c>
    </row>
    <row r="285" spans="1:21" s="2" customFormat="1" ht="54.75" customHeight="1">
      <c r="A285" s="40">
        <v>27</v>
      </c>
      <c r="B285" s="67" t="s">
        <v>553</v>
      </c>
      <c r="C285" s="40" t="s">
        <v>542</v>
      </c>
      <c r="D285" s="40"/>
      <c r="E285" s="40"/>
      <c r="F285" s="40"/>
      <c r="G285" s="40"/>
      <c r="H285" s="42"/>
      <c r="I285" s="50"/>
      <c r="J285" s="40"/>
      <c r="K285" s="40"/>
      <c r="L285" s="43"/>
      <c r="M285" s="43"/>
      <c r="N285" s="43"/>
      <c r="O285" s="43"/>
      <c r="P285" s="43"/>
      <c r="Q285" s="42">
        <v>910</v>
      </c>
      <c r="R285" s="42">
        <v>1</v>
      </c>
      <c r="S285" s="53">
        <f>Q285*R285</f>
        <v>910</v>
      </c>
      <c r="T285" s="51">
        <v>0.00317</v>
      </c>
      <c r="U285" s="51">
        <v>0.0025700000000000002</v>
      </c>
    </row>
    <row r="286" spans="1:21" s="2" customFormat="1" ht="54.75" customHeight="1">
      <c r="A286" s="40">
        <v>28</v>
      </c>
      <c r="B286" s="67" t="s">
        <v>554</v>
      </c>
      <c r="C286" s="40" t="s">
        <v>542</v>
      </c>
      <c r="D286" s="40"/>
      <c r="E286" s="40"/>
      <c r="F286" s="40"/>
      <c r="G286" s="40"/>
      <c r="H286" s="42"/>
      <c r="I286" s="50"/>
      <c r="J286" s="40"/>
      <c r="K286" s="40"/>
      <c r="L286" s="43"/>
      <c r="M286" s="43"/>
      <c r="N286" s="43"/>
      <c r="O286" s="43"/>
      <c r="P286" s="43"/>
      <c r="Q286" s="42">
        <v>5800</v>
      </c>
      <c r="R286" s="42">
        <v>1</v>
      </c>
      <c r="S286" s="53">
        <f>Q286*R286</f>
        <v>5800</v>
      </c>
      <c r="T286" s="51">
        <v>0.00184</v>
      </c>
      <c r="U286" s="51">
        <v>0.00102</v>
      </c>
    </row>
    <row r="287" spans="1:21" s="2" customFormat="1" ht="25.5" customHeight="1">
      <c r="A287" s="40">
        <v>29</v>
      </c>
      <c r="B287" s="68" t="s">
        <v>555</v>
      </c>
      <c r="C287" s="40" t="s">
        <v>289</v>
      </c>
      <c r="D287" s="40"/>
      <c r="E287" s="40"/>
      <c r="F287" s="42" t="e">
        <f>#REF!</f>
        <v>#REF!</v>
      </c>
      <c r="G287" s="50" t="e">
        <f>#REF!</f>
        <v>#REF!</v>
      </c>
      <c r="H287" s="40"/>
      <c r="I287" s="40"/>
      <c r="J287" s="40"/>
      <c r="K287" s="40"/>
      <c r="L287" s="43"/>
      <c r="M287" s="43"/>
      <c r="N287" s="43"/>
      <c r="O287" s="43"/>
      <c r="P287" s="43"/>
      <c r="Q287" s="42">
        <v>280</v>
      </c>
      <c r="R287" s="42">
        <v>1</v>
      </c>
      <c r="S287" s="45">
        <v>439.611</v>
      </c>
      <c r="T287" s="46"/>
      <c r="U287" s="31"/>
    </row>
    <row r="288" spans="1:21" s="2" customFormat="1" ht="36" customHeight="1">
      <c r="A288" s="40">
        <v>30</v>
      </c>
      <c r="B288" s="41" t="s">
        <v>556</v>
      </c>
      <c r="C288" s="40" t="s">
        <v>289</v>
      </c>
      <c r="D288" s="40"/>
      <c r="E288" s="40"/>
      <c r="F288" s="42" t="e">
        <f>#REF!</f>
        <v>#REF!</v>
      </c>
      <c r="G288" s="50" t="e">
        <f>#REF!</f>
        <v>#REF!</v>
      </c>
      <c r="H288" s="40"/>
      <c r="I288" s="40"/>
      <c r="J288" s="40"/>
      <c r="K288" s="40"/>
      <c r="L288" s="43"/>
      <c r="M288" s="43"/>
      <c r="N288" s="43"/>
      <c r="O288" s="43"/>
      <c r="P288" s="43"/>
      <c r="Q288" s="42">
        <v>280</v>
      </c>
      <c r="R288" s="42">
        <v>1</v>
      </c>
      <c r="S288" s="45">
        <v>411.81</v>
      </c>
      <c r="T288" s="46"/>
      <c r="U288" s="31"/>
    </row>
    <row r="289" spans="1:21" s="2" customFormat="1" ht="25.5" customHeight="1">
      <c r="A289" s="40">
        <v>31</v>
      </c>
      <c r="B289" s="41" t="s">
        <v>557</v>
      </c>
      <c r="C289" s="40" t="s">
        <v>289</v>
      </c>
      <c r="D289" s="40"/>
      <c r="E289" s="40"/>
      <c r="F289" s="42" t="e">
        <f>#REF!</f>
        <v>#REF!</v>
      </c>
      <c r="G289" s="50" t="e">
        <f>#REF!</f>
        <v>#REF!</v>
      </c>
      <c r="H289" s="40"/>
      <c r="I289" s="40"/>
      <c r="J289" s="40"/>
      <c r="K289" s="40"/>
      <c r="L289" s="43"/>
      <c r="M289" s="43"/>
      <c r="N289" s="43"/>
      <c r="O289" s="43"/>
      <c r="P289" s="43"/>
      <c r="Q289" s="42">
        <v>280</v>
      </c>
      <c r="R289" s="42">
        <v>2</v>
      </c>
      <c r="S289" s="45">
        <v>807.31</v>
      </c>
      <c r="T289" s="46"/>
      <c r="U289" s="31"/>
    </row>
    <row r="290" spans="1:21" s="2" customFormat="1" ht="25.5" customHeight="1">
      <c r="A290" s="40">
        <v>32</v>
      </c>
      <c r="B290" s="41" t="s">
        <v>558</v>
      </c>
      <c r="C290" s="40" t="s">
        <v>289</v>
      </c>
      <c r="D290" s="40"/>
      <c r="E290" s="40"/>
      <c r="F290" s="42" t="e">
        <f>#REF!</f>
        <v>#REF!</v>
      </c>
      <c r="G290" s="50" t="e">
        <f>#REF!</f>
        <v>#REF!</v>
      </c>
      <c r="H290" s="40"/>
      <c r="I290" s="40"/>
      <c r="J290" s="40"/>
      <c r="K290" s="40"/>
      <c r="L290" s="43"/>
      <c r="M290" s="43"/>
      <c r="N290" s="43"/>
      <c r="O290" s="43"/>
      <c r="P290" s="43"/>
      <c r="Q290" s="42">
        <v>280</v>
      </c>
      <c r="R290" s="42">
        <v>1</v>
      </c>
      <c r="S290" s="45">
        <v>280.555</v>
      </c>
      <c r="T290" s="46"/>
      <c r="U290" s="31"/>
    </row>
    <row r="291" spans="1:21" s="2" customFormat="1" ht="25.5" customHeight="1">
      <c r="A291" s="40">
        <v>33</v>
      </c>
      <c r="B291" s="41" t="s">
        <v>559</v>
      </c>
      <c r="C291" s="40" t="s">
        <v>289</v>
      </c>
      <c r="D291" s="40"/>
      <c r="E291" s="40"/>
      <c r="F291" s="42"/>
      <c r="G291" s="50"/>
      <c r="H291" s="42" t="e">
        <f>#REF!</f>
        <v>#REF!</v>
      </c>
      <c r="I291" s="50" t="e">
        <f>#REF!</f>
        <v>#REF!</v>
      </c>
      <c r="J291" s="40"/>
      <c r="K291" s="40"/>
      <c r="L291" s="43"/>
      <c r="M291" s="43"/>
      <c r="N291" s="43"/>
      <c r="O291" s="43"/>
      <c r="P291" s="43"/>
      <c r="Q291" s="42">
        <v>280</v>
      </c>
      <c r="R291" s="42">
        <v>1</v>
      </c>
      <c r="S291" s="45">
        <v>279.504</v>
      </c>
      <c r="T291" s="46"/>
      <c r="U291" s="31"/>
    </row>
    <row r="292" spans="1:21" s="2" customFormat="1" ht="38.25" customHeight="1">
      <c r="A292" s="40">
        <v>34</v>
      </c>
      <c r="B292" s="41" t="s">
        <v>560</v>
      </c>
      <c r="C292" s="40" t="s">
        <v>289</v>
      </c>
      <c r="D292" s="40"/>
      <c r="E292" s="40"/>
      <c r="F292" s="42"/>
      <c r="G292" s="50"/>
      <c r="H292" s="42" t="e">
        <f>#REF!</f>
        <v>#REF!</v>
      </c>
      <c r="I292" s="50" t="e">
        <f>#REF!</f>
        <v>#REF!</v>
      </c>
      <c r="J292" s="40"/>
      <c r="K292" s="40"/>
      <c r="L292" s="43"/>
      <c r="M292" s="43"/>
      <c r="N292" s="43"/>
      <c r="O292" s="43"/>
      <c r="P292" s="43"/>
      <c r="Q292" s="42">
        <v>280</v>
      </c>
      <c r="R292" s="42">
        <v>2</v>
      </c>
      <c r="S292" s="45">
        <v>804.618</v>
      </c>
      <c r="T292" s="46"/>
      <c r="U292" s="31"/>
    </row>
    <row r="293" spans="1:21" s="2" customFormat="1" ht="38.25" customHeight="1">
      <c r="A293" s="40">
        <v>35</v>
      </c>
      <c r="B293" s="41" t="s">
        <v>561</v>
      </c>
      <c r="C293" s="40" t="s">
        <v>289</v>
      </c>
      <c r="D293" s="40"/>
      <c r="E293" s="40"/>
      <c r="F293" s="42"/>
      <c r="G293" s="50"/>
      <c r="H293" s="42" t="e">
        <f>#REF!</f>
        <v>#REF!</v>
      </c>
      <c r="I293" s="50" t="e">
        <f>#REF!</f>
        <v>#REF!</v>
      </c>
      <c r="J293" s="40"/>
      <c r="K293" s="40"/>
      <c r="L293" s="43"/>
      <c r="M293" s="43"/>
      <c r="N293" s="43"/>
      <c r="O293" s="43"/>
      <c r="P293" s="43"/>
      <c r="Q293" s="42">
        <v>280</v>
      </c>
      <c r="R293" s="42">
        <v>2</v>
      </c>
      <c r="S293" s="45">
        <v>812.635</v>
      </c>
      <c r="T293" s="46"/>
      <c r="U293" s="31"/>
    </row>
    <row r="294" spans="1:21" s="2" customFormat="1" ht="47.25" customHeight="1">
      <c r="A294" s="40">
        <v>36</v>
      </c>
      <c r="B294" s="41" t="s">
        <v>562</v>
      </c>
      <c r="C294" s="40" t="s">
        <v>289</v>
      </c>
      <c r="D294" s="40"/>
      <c r="E294" s="40"/>
      <c r="F294" s="40"/>
      <c r="G294" s="40"/>
      <c r="H294" s="42" t="e">
        <f>#REF!</f>
        <v>#REF!</v>
      </c>
      <c r="I294" s="50" t="e">
        <f>#REF!</f>
        <v>#REF!</v>
      </c>
      <c r="J294" s="40"/>
      <c r="K294" s="40"/>
      <c r="L294" s="43"/>
      <c r="M294" s="43"/>
      <c r="N294" s="43"/>
      <c r="O294" s="43"/>
      <c r="P294" s="43"/>
      <c r="Q294" s="42">
        <v>300</v>
      </c>
      <c r="R294" s="42">
        <v>2</v>
      </c>
      <c r="S294" s="45">
        <v>723.31</v>
      </c>
      <c r="T294" s="46"/>
      <c r="U294" s="31"/>
    </row>
    <row r="295" spans="1:21" s="2" customFormat="1" ht="38.25" customHeight="1">
      <c r="A295" s="40">
        <v>37</v>
      </c>
      <c r="B295" s="41" t="s">
        <v>563</v>
      </c>
      <c r="C295" s="40" t="s">
        <v>289</v>
      </c>
      <c r="D295" s="40"/>
      <c r="E295" s="40"/>
      <c r="F295" s="40"/>
      <c r="G295" s="40"/>
      <c r="H295" s="42" t="e">
        <f>#REF!</f>
        <v>#REF!</v>
      </c>
      <c r="I295" s="50" t="e">
        <f>#REF!</f>
        <v>#REF!</v>
      </c>
      <c r="J295" s="40"/>
      <c r="K295" s="40"/>
      <c r="L295" s="43"/>
      <c r="M295" s="43"/>
      <c r="N295" s="43"/>
      <c r="O295" s="43"/>
      <c r="P295" s="43"/>
      <c r="Q295" s="42">
        <v>280</v>
      </c>
      <c r="R295" s="42">
        <v>1</v>
      </c>
      <c r="S295" s="45">
        <v>289.185</v>
      </c>
      <c r="T295" s="46"/>
      <c r="U295" s="31"/>
    </row>
    <row r="296" spans="1:21" s="2" customFormat="1" ht="38.25" customHeight="1">
      <c r="A296" s="40">
        <v>38</v>
      </c>
      <c r="B296" s="41" t="s">
        <v>564</v>
      </c>
      <c r="C296" s="40" t="s">
        <v>289</v>
      </c>
      <c r="D296" s="40"/>
      <c r="E296" s="40"/>
      <c r="F296" s="40"/>
      <c r="G296" s="40"/>
      <c r="H296" s="42" t="e">
        <f>#REF!</f>
        <v>#REF!</v>
      </c>
      <c r="I296" s="50" t="e">
        <f>#REF!</f>
        <v>#REF!</v>
      </c>
      <c r="J296" s="40"/>
      <c r="K296" s="40"/>
      <c r="L296" s="43"/>
      <c r="M296" s="43"/>
      <c r="N296" s="43"/>
      <c r="O296" s="43"/>
      <c r="P296" s="43"/>
      <c r="Q296" s="42">
        <v>280</v>
      </c>
      <c r="R296" s="42">
        <v>2</v>
      </c>
      <c r="S296" s="45">
        <v>786.897</v>
      </c>
      <c r="T296" s="46"/>
      <c r="U296" s="31"/>
    </row>
    <row r="297" spans="1:21" s="2" customFormat="1" ht="38.25" customHeight="1">
      <c r="A297" s="40">
        <v>39</v>
      </c>
      <c r="B297" s="41" t="s">
        <v>565</v>
      </c>
      <c r="C297" s="40" t="s">
        <v>289</v>
      </c>
      <c r="D297" s="40"/>
      <c r="E297" s="40"/>
      <c r="F297" s="40"/>
      <c r="G297" s="40"/>
      <c r="H297" s="42" t="e">
        <f>#REF!</f>
        <v>#REF!</v>
      </c>
      <c r="I297" s="50" t="e">
        <f>#REF!</f>
        <v>#REF!</v>
      </c>
      <c r="J297" s="40"/>
      <c r="K297" s="40"/>
      <c r="L297" s="43"/>
      <c r="M297" s="43"/>
      <c r="N297" s="43"/>
      <c r="O297" s="43"/>
      <c r="P297" s="43"/>
      <c r="Q297" s="42">
        <v>300</v>
      </c>
      <c r="R297" s="42">
        <v>2</v>
      </c>
      <c r="S297" s="45">
        <v>807.376</v>
      </c>
      <c r="T297" s="46"/>
      <c r="U297" s="31"/>
    </row>
    <row r="298" spans="1:21" s="2" customFormat="1" ht="38.25" customHeight="1">
      <c r="A298" s="40">
        <v>40</v>
      </c>
      <c r="B298" s="41" t="s">
        <v>566</v>
      </c>
      <c r="C298" s="40" t="s">
        <v>289</v>
      </c>
      <c r="D298" s="40"/>
      <c r="E298" s="40"/>
      <c r="F298" s="40"/>
      <c r="G298" s="40"/>
      <c r="H298" s="42" t="e">
        <f>#REF!</f>
        <v>#REF!</v>
      </c>
      <c r="I298" s="50" t="e">
        <f>#REF!</f>
        <v>#REF!</v>
      </c>
      <c r="J298" s="40"/>
      <c r="K298" s="40"/>
      <c r="L298" s="43"/>
      <c r="M298" s="43"/>
      <c r="N298" s="43"/>
      <c r="O298" s="43"/>
      <c r="P298" s="43"/>
      <c r="Q298" s="42">
        <v>430</v>
      </c>
      <c r="R298" s="42">
        <v>1</v>
      </c>
      <c r="S298" s="45">
        <v>626.075</v>
      </c>
      <c r="T298" s="46"/>
      <c r="U298" s="31"/>
    </row>
    <row r="299" spans="1:21" s="2" customFormat="1" ht="38.25" customHeight="1">
      <c r="A299" s="40">
        <v>41</v>
      </c>
      <c r="B299" s="41" t="s">
        <v>567</v>
      </c>
      <c r="C299" s="40" t="s">
        <v>289</v>
      </c>
      <c r="D299" s="40"/>
      <c r="E299" s="40"/>
      <c r="F299" s="40"/>
      <c r="G299" s="40"/>
      <c r="H299" s="42" t="e">
        <f>#REF!</f>
        <v>#REF!</v>
      </c>
      <c r="I299" s="50" t="e">
        <f>#REF!</f>
        <v>#REF!</v>
      </c>
      <c r="J299" s="40"/>
      <c r="K299" s="40"/>
      <c r="L299" s="43"/>
      <c r="M299" s="43"/>
      <c r="N299" s="43"/>
      <c r="O299" s="43"/>
      <c r="P299" s="43"/>
      <c r="Q299" s="42">
        <v>430</v>
      </c>
      <c r="R299" s="42">
        <v>1</v>
      </c>
      <c r="S299" s="45">
        <v>539.084</v>
      </c>
      <c r="T299" s="46"/>
      <c r="U299" s="31"/>
    </row>
    <row r="300" spans="1:21" s="2" customFormat="1" ht="38.25" customHeight="1">
      <c r="A300" s="40">
        <v>42</v>
      </c>
      <c r="B300" s="41" t="s">
        <v>568</v>
      </c>
      <c r="C300" s="40" t="s">
        <v>289</v>
      </c>
      <c r="D300" s="40"/>
      <c r="E300" s="40"/>
      <c r="F300" s="40"/>
      <c r="G300" s="40"/>
      <c r="H300" s="42" t="e">
        <f>#REF!</f>
        <v>#REF!</v>
      </c>
      <c r="I300" s="50" t="e">
        <f>#REF!</f>
        <v>#REF!</v>
      </c>
      <c r="J300" s="40"/>
      <c r="K300" s="40"/>
      <c r="L300" s="43"/>
      <c r="M300" s="43"/>
      <c r="N300" s="43"/>
      <c r="O300" s="43"/>
      <c r="P300" s="43"/>
      <c r="Q300" s="42">
        <v>430</v>
      </c>
      <c r="R300" s="42">
        <v>1</v>
      </c>
      <c r="S300" s="45">
        <v>541.347</v>
      </c>
      <c r="T300" s="46"/>
      <c r="U300" s="31"/>
    </row>
    <row r="301" spans="1:21" s="2" customFormat="1" ht="38.25" customHeight="1">
      <c r="A301" s="40">
        <v>43</v>
      </c>
      <c r="B301" s="41" t="s">
        <v>569</v>
      </c>
      <c r="C301" s="40" t="s">
        <v>289</v>
      </c>
      <c r="D301" s="40"/>
      <c r="E301" s="40"/>
      <c r="F301" s="40"/>
      <c r="G301" s="40"/>
      <c r="H301" s="42" t="e">
        <f>#REF!</f>
        <v>#REF!</v>
      </c>
      <c r="I301" s="50" t="e">
        <f>#REF!</f>
        <v>#REF!</v>
      </c>
      <c r="J301" s="40"/>
      <c r="K301" s="40"/>
      <c r="L301" s="43"/>
      <c r="M301" s="43"/>
      <c r="N301" s="43"/>
      <c r="O301" s="43"/>
      <c r="P301" s="43"/>
      <c r="Q301" s="42">
        <v>430</v>
      </c>
      <c r="R301" s="42">
        <v>1</v>
      </c>
      <c r="S301" s="45">
        <v>511.083</v>
      </c>
      <c r="T301" s="46"/>
      <c r="U301" s="31"/>
    </row>
    <row r="302" spans="1:21" s="2" customFormat="1" ht="38.25" customHeight="1">
      <c r="A302" s="40">
        <v>44</v>
      </c>
      <c r="B302" s="41" t="s">
        <v>570</v>
      </c>
      <c r="C302" s="40" t="s">
        <v>289</v>
      </c>
      <c r="D302" s="40"/>
      <c r="E302" s="40"/>
      <c r="F302" s="40"/>
      <c r="G302" s="40"/>
      <c r="H302" s="42" t="e">
        <f>#REF!</f>
        <v>#REF!</v>
      </c>
      <c r="I302" s="50" t="e">
        <f>#REF!</f>
        <v>#REF!</v>
      </c>
      <c r="J302" s="40"/>
      <c r="K302" s="40"/>
      <c r="L302" s="43"/>
      <c r="M302" s="43"/>
      <c r="N302" s="43"/>
      <c r="O302" s="43"/>
      <c r="P302" s="43"/>
      <c r="Q302" s="42">
        <v>430</v>
      </c>
      <c r="R302" s="42">
        <v>1</v>
      </c>
      <c r="S302" s="45">
        <v>482.41</v>
      </c>
      <c r="T302" s="46"/>
      <c r="U302" s="31"/>
    </row>
    <row r="303" spans="1:21" s="2" customFormat="1" ht="38.25" customHeight="1">
      <c r="A303" s="40">
        <v>45</v>
      </c>
      <c r="B303" s="41" t="s">
        <v>571</v>
      </c>
      <c r="C303" s="40" t="s">
        <v>289</v>
      </c>
      <c r="D303" s="40"/>
      <c r="E303" s="40"/>
      <c r="F303" s="40"/>
      <c r="G303" s="40"/>
      <c r="H303" s="42" t="e">
        <f>#REF!</f>
        <v>#REF!</v>
      </c>
      <c r="I303" s="50" t="e">
        <f>#REF!</f>
        <v>#REF!</v>
      </c>
      <c r="J303" s="42"/>
      <c r="K303" s="50"/>
      <c r="L303" s="43"/>
      <c r="M303" s="43"/>
      <c r="N303" s="43"/>
      <c r="O303" s="43"/>
      <c r="P303" s="43"/>
      <c r="Q303" s="42">
        <v>430</v>
      </c>
      <c r="R303" s="42">
        <v>1</v>
      </c>
      <c r="S303" s="45">
        <v>508.838</v>
      </c>
      <c r="T303" s="46"/>
      <c r="U303" s="31"/>
    </row>
    <row r="304" spans="1:21" s="2" customFormat="1" ht="38.25" customHeight="1">
      <c r="A304" s="40">
        <v>46</v>
      </c>
      <c r="B304" s="41" t="s">
        <v>572</v>
      </c>
      <c r="C304" s="40" t="s">
        <v>289</v>
      </c>
      <c r="D304" s="40"/>
      <c r="E304" s="40"/>
      <c r="F304" s="40"/>
      <c r="G304" s="40"/>
      <c r="H304" s="42" t="e">
        <f>#REF!</f>
        <v>#REF!</v>
      </c>
      <c r="I304" s="50" t="e">
        <f>#REF!</f>
        <v>#REF!</v>
      </c>
      <c r="J304" s="42"/>
      <c r="K304" s="50"/>
      <c r="L304" s="43"/>
      <c r="M304" s="43"/>
      <c r="N304" s="43"/>
      <c r="O304" s="43"/>
      <c r="P304" s="43"/>
      <c r="Q304" s="42">
        <v>430</v>
      </c>
      <c r="R304" s="42">
        <v>1</v>
      </c>
      <c r="S304" s="45">
        <v>479.331</v>
      </c>
      <c r="T304" s="46"/>
      <c r="U304" s="31"/>
    </row>
    <row r="305" spans="1:21" s="3" customFormat="1" ht="25.5" customHeight="1">
      <c r="A305" s="40">
        <v>47</v>
      </c>
      <c r="B305" s="68" t="s">
        <v>573</v>
      </c>
      <c r="C305" s="69" t="s">
        <v>289</v>
      </c>
      <c r="D305" s="70"/>
      <c r="E305" s="70"/>
      <c r="F305" s="70"/>
      <c r="G305" s="70"/>
      <c r="H305" s="52" t="e">
        <f>#REF!</f>
        <v>#REF!</v>
      </c>
      <c r="I305" s="45" t="e">
        <f>#REF!</f>
        <v>#REF!</v>
      </c>
      <c r="J305" s="52"/>
      <c r="K305" s="45"/>
      <c r="L305" s="71"/>
      <c r="M305" s="71"/>
      <c r="N305" s="71"/>
      <c r="O305" s="71"/>
      <c r="P305" s="71"/>
      <c r="Q305" s="69">
        <v>350</v>
      </c>
      <c r="R305" s="69">
        <v>2</v>
      </c>
      <c r="S305" s="53">
        <f>Q305*R305</f>
        <v>700</v>
      </c>
      <c r="T305" s="53"/>
      <c r="U305" s="72"/>
    </row>
    <row r="306" spans="1:21" s="2" customFormat="1" ht="25.5" customHeight="1">
      <c r="A306" s="40">
        <v>48</v>
      </c>
      <c r="B306" s="41" t="s">
        <v>574</v>
      </c>
      <c r="C306" s="73" t="s">
        <v>289</v>
      </c>
      <c r="D306" s="40"/>
      <c r="E306" s="40"/>
      <c r="F306" s="40"/>
      <c r="G306" s="40"/>
      <c r="H306" s="42" t="e">
        <f>#REF!</f>
        <v>#REF!</v>
      </c>
      <c r="I306" s="50" t="e">
        <f>#REF!</f>
        <v>#REF!</v>
      </c>
      <c r="J306" s="42"/>
      <c r="K306" s="50"/>
      <c r="L306" s="43"/>
      <c r="M306" s="43"/>
      <c r="N306" s="43"/>
      <c r="O306" s="43"/>
      <c r="P306" s="43"/>
      <c r="Q306" s="73">
        <v>350</v>
      </c>
      <c r="R306" s="73">
        <v>2</v>
      </c>
      <c r="S306" s="53">
        <f>Q306*R306</f>
        <v>700</v>
      </c>
      <c r="T306" s="46"/>
      <c r="U306" s="31"/>
    </row>
    <row r="307" spans="1:21" s="2" customFormat="1" ht="38.25" customHeight="1">
      <c r="A307" s="40">
        <v>49</v>
      </c>
      <c r="B307" s="41" t="s">
        <v>575</v>
      </c>
      <c r="C307" s="40" t="s">
        <v>576</v>
      </c>
      <c r="D307" s="40"/>
      <c r="E307" s="40"/>
      <c r="F307" s="40"/>
      <c r="G307" s="40"/>
      <c r="H307" s="42" t="e">
        <f>#REF!</f>
        <v>#REF!</v>
      </c>
      <c r="I307" s="50" t="e">
        <f>#REF!</f>
        <v>#REF!</v>
      </c>
      <c r="J307" s="42"/>
      <c r="K307" s="50"/>
      <c r="L307" s="43"/>
      <c r="M307" s="43"/>
      <c r="N307" s="43"/>
      <c r="O307" s="43"/>
      <c r="P307" s="43"/>
      <c r="Q307" s="42">
        <v>1650</v>
      </c>
      <c r="R307" s="42">
        <v>1</v>
      </c>
      <c r="S307" s="53">
        <f>Q307*R307</f>
        <v>1650</v>
      </c>
      <c r="T307" s="51">
        <v>0.00734</v>
      </c>
      <c r="U307" s="51">
        <v>0.00574</v>
      </c>
    </row>
    <row r="308" spans="1:21" s="2" customFormat="1" ht="38.25" customHeight="1">
      <c r="A308" s="40">
        <v>50</v>
      </c>
      <c r="B308" s="41" t="s">
        <v>577</v>
      </c>
      <c r="C308" s="40" t="s">
        <v>576</v>
      </c>
      <c r="D308" s="40"/>
      <c r="E308" s="40"/>
      <c r="F308" s="40"/>
      <c r="G308" s="40"/>
      <c r="H308" s="42" t="e">
        <f>#REF!</f>
        <v>#REF!</v>
      </c>
      <c r="I308" s="50" t="e">
        <f>#REF!</f>
        <v>#REF!</v>
      </c>
      <c r="J308" s="42"/>
      <c r="K308" s="50"/>
      <c r="L308" s="43"/>
      <c r="M308" s="43"/>
      <c r="N308" s="43"/>
      <c r="O308" s="43"/>
      <c r="P308" s="43"/>
      <c r="Q308" s="42">
        <v>1500</v>
      </c>
      <c r="R308" s="42">
        <v>1</v>
      </c>
      <c r="S308" s="53">
        <f>Q308*R308</f>
        <v>1500</v>
      </c>
      <c r="T308" s="51">
        <v>0.00617</v>
      </c>
      <c r="U308" s="51">
        <v>0.00308</v>
      </c>
    </row>
    <row r="309" spans="1:21" s="2" customFormat="1" ht="38.25" customHeight="1">
      <c r="A309" s="40">
        <v>51</v>
      </c>
      <c r="B309" s="66" t="s">
        <v>578</v>
      </c>
      <c r="C309" s="40" t="s">
        <v>576</v>
      </c>
      <c r="D309" s="40"/>
      <c r="E309" s="40"/>
      <c r="F309" s="40"/>
      <c r="G309" s="40"/>
      <c r="H309" s="42" t="e">
        <f>#REF!</f>
        <v>#REF!</v>
      </c>
      <c r="I309" s="50" t="e">
        <f>#REF!</f>
        <v>#REF!</v>
      </c>
      <c r="J309" s="42"/>
      <c r="K309" s="50"/>
      <c r="L309" s="43"/>
      <c r="M309" s="43"/>
      <c r="N309" s="43"/>
      <c r="O309" s="43"/>
      <c r="P309" s="43"/>
      <c r="Q309" s="42">
        <v>6720</v>
      </c>
      <c r="R309" s="42">
        <v>1</v>
      </c>
      <c r="S309" s="53">
        <f>Q309*R309</f>
        <v>6720</v>
      </c>
      <c r="T309" s="51">
        <v>0.032850000000000004</v>
      </c>
      <c r="U309" s="51">
        <v>0.01561</v>
      </c>
    </row>
    <row r="310" spans="1:21" s="2" customFormat="1" ht="38.25" customHeight="1">
      <c r="A310" s="40">
        <v>52</v>
      </c>
      <c r="B310" s="41" t="s">
        <v>579</v>
      </c>
      <c r="C310" s="40" t="s">
        <v>576</v>
      </c>
      <c r="D310" s="40"/>
      <c r="E310" s="40"/>
      <c r="F310" s="40"/>
      <c r="G310" s="40"/>
      <c r="H310" s="42" t="e">
        <f>#REF!</f>
        <v>#REF!</v>
      </c>
      <c r="I310" s="50" t="e">
        <f>#REF!</f>
        <v>#REF!</v>
      </c>
      <c r="J310" s="42"/>
      <c r="K310" s="50"/>
      <c r="L310" s="43"/>
      <c r="M310" s="43"/>
      <c r="N310" s="43"/>
      <c r="O310" s="43"/>
      <c r="P310" s="43"/>
      <c r="Q310" s="42">
        <v>1720</v>
      </c>
      <c r="R310" s="42">
        <v>1</v>
      </c>
      <c r="S310" s="53">
        <f>Q310*R310</f>
        <v>1720</v>
      </c>
      <c r="T310" s="51">
        <v>0.005</v>
      </c>
      <c r="U310" s="51">
        <v>0.0048000000000000004</v>
      </c>
    </row>
    <row r="311" spans="1:21" s="2" customFormat="1" ht="38.25" customHeight="1">
      <c r="A311" s="40">
        <v>53</v>
      </c>
      <c r="B311" s="41" t="s">
        <v>580</v>
      </c>
      <c r="C311" s="40" t="s">
        <v>576</v>
      </c>
      <c r="D311" s="40"/>
      <c r="E311" s="40"/>
      <c r="F311" s="40"/>
      <c r="G311" s="40"/>
      <c r="H311" s="42" t="e">
        <f>#REF!</f>
        <v>#REF!</v>
      </c>
      <c r="I311" s="50" t="e">
        <f>#REF!</f>
        <v>#REF!</v>
      </c>
      <c r="J311" s="42"/>
      <c r="K311" s="50"/>
      <c r="L311" s="43"/>
      <c r="M311" s="43"/>
      <c r="N311" s="43"/>
      <c r="O311" s="43"/>
      <c r="P311" s="43"/>
      <c r="Q311" s="42">
        <v>1720</v>
      </c>
      <c r="R311" s="42">
        <v>1</v>
      </c>
      <c r="S311" s="53">
        <f>Q311*R311</f>
        <v>1720</v>
      </c>
      <c r="T311" s="51">
        <v>0.0035</v>
      </c>
      <c r="U311" s="51">
        <v>0.0033</v>
      </c>
    </row>
    <row r="312" spans="1:21" s="2" customFormat="1" ht="38.25" customHeight="1">
      <c r="A312" s="40">
        <v>54</v>
      </c>
      <c r="B312" s="41" t="s">
        <v>581</v>
      </c>
      <c r="C312" s="40" t="s">
        <v>576</v>
      </c>
      <c r="D312" s="40"/>
      <c r="E312" s="40"/>
      <c r="F312" s="40"/>
      <c r="G312" s="40"/>
      <c r="H312" s="42" t="e">
        <f>#REF!</f>
        <v>#REF!</v>
      </c>
      <c r="I312" s="50" t="e">
        <f>#REF!</f>
        <v>#REF!</v>
      </c>
      <c r="J312" s="42"/>
      <c r="K312" s="50"/>
      <c r="L312" s="43"/>
      <c r="M312" s="43"/>
      <c r="N312" s="43"/>
      <c r="O312" s="43"/>
      <c r="P312" s="43"/>
      <c r="Q312" s="42">
        <v>1550</v>
      </c>
      <c r="R312" s="42">
        <v>1</v>
      </c>
      <c r="S312" s="53">
        <f>Q312*R312</f>
        <v>1550</v>
      </c>
      <c r="T312" s="51">
        <v>0.00289</v>
      </c>
      <c r="U312" s="51">
        <v>0.0024400000000000003</v>
      </c>
    </row>
    <row r="313" spans="1:21" s="2" customFormat="1" ht="38.25" customHeight="1">
      <c r="A313" s="40">
        <v>55</v>
      </c>
      <c r="B313" s="41" t="s">
        <v>582</v>
      </c>
      <c r="C313" s="40" t="s">
        <v>576</v>
      </c>
      <c r="D313" s="40"/>
      <c r="E313" s="40"/>
      <c r="F313" s="40"/>
      <c r="G313" s="40"/>
      <c r="H313" s="42" t="e">
        <f>#REF!</f>
        <v>#REF!</v>
      </c>
      <c r="I313" s="50" t="e">
        <f>#REF!</f>
        <v>#REF!</v>
      </c>
      <c r="J313" s="42"/>
      <c r="K313" s="50"/>
      <c r="L313" s="43"/>
      <c r="M313" s="43"/>
      <c r="N313" s="43"/>
      <c r="O313" s="43"/>
      <c r="P313" s="43"/>
      <c r="Q313" s="42">
        <v>5100</v>
      </c>
      <c r="R313" s="42">
        <v>1</v>
      </c>
      <c r="S313" s="53">
        <f>Q313*R313</f>
        <v>5100</v>
      </c>
      <c r="T313" s="51">
        <v>0.01635</v>
      </c>
      <c r="U313" s="51">
        <v>0.00621</v>
      </c>
    </row>
    <row r="314" spans="1:21" s="2" customFormat="1" ht="38.25" customHeight="1">
      <c r="A314" s="40">
        <v>56</v>
      </c>
      <c r="B314" s="41" t="s">
        <v>583</v>
      </c>
      <c r="C314" s="40" t="s">
        <v>576</v>
      </c>
      <c r="D314" s="40"/>
      <c r="E314" s="40"/>
      <c r="F314" s="40"/>
      <c r="G314" s="40"/>
      <c r="H314" s="42" t="e">
        <f>#REF!</f>
        <v>#REF!</v>
      </c>
      <c r="I314" s="50" t="e">
        <f>#REF!</f>
        <v>#REF!</v>
      </c>
      <c r="J314" s="42"/>
      <c r="K314" s="50"/>
      <c r="L314" s="43"/>
      <c r="M314" s="43"/>
      <c r="N314" s="43"/>
      <c r="O314" s="43"/>
      <c r="P314" s="43"/>
      <c r="Q314" s="42">
        <v>1220</v>
      </c>
      <c r="R314" s="42">
        <v>1</v>
      </c>
      <c r="S314" s="53">
        <f>Q314*R314</f>
        <v>1220</v>
      </c>
      <c r="T314" s="51">
        <v>0.00774</v>
      </c>
      <c r="U314" s="51">
        <v>0.0071400000000000005</v>
      </c>
    </row>
    <row r="315" spans="1:21" s="2" customFormat="1" ht="38.25" customHeight="1">
      <c r="A315" s="40">
        <v>57</v>
      </c>
      <c r="B315" s="41" t="s">
        <v>584</v>
      </c>
      <c r="C315" s="40" t="s">
        <v>576</v>
      </c>
      <c r="D315" s="40"/>
      <c r="E315" s="40"/>
      <c r="F315" s="40"/>
      <c r="G315" s="40"/>
      <c r="H315" s="42" t="e">
        <f>#REF!</f>
        <v>#REF!</v>
      </c>
      <c r="I315" s="50" t="e">
        <f>#REF!</f>
        <v>#REF!</v>
      </c>
      <c r="J315" s="42"/>
      <c r="K315" s="50"/>
      <c r="L315" s="43"/>
      <c r="M315" s="43"/>
      <c r="N315" s="43"/>
      <c r="O315" s="43"/>
      <c r="P315" s="43"/>
      <c r="Q315" s="42">
        <v>1780</v>
      </c>
      <c r="R315" s="42">
        <v>1</v>
      </c>
      <c r="S315" s="53">
        <f>Q315*R315</f>
        <v>1780</v>
      </c>
      <c r="T315" s="51">
        <v>0.00234</v>
      </c>
      <c r="U315" s="51">
        <v>0.0022</v>
      </c>
    </row>
    <row r="316" spans="1:21" s="2" customFormat="1" ht="54.75" customHeight="1">
      <c r="A316" s="40">
        <v>58</v>
      </c>
      <c r="B316" s="74" t="s">
        <v>585</v>
      </c>
      <c r="C316" s="40" t="s">
        <v>576</v>
      </c>
      <c r="D316" s="40"/>
      <c r="E316" s="40"/>
      <c r="F316" s="40"/>
      <c r="G316" s="40"/>
      <c r="H316" s="42"/>
      <c r="I316" s="50"/>
      <c r="J316" s="42" t="e">
        <f>#REF!</f>
        <v>#REF!</v>
      </c>
      <c r="K316" s="50" t="e">
        <f>#REF!</f>
        <v>#REF!</v>
      </c>
      <c r="L316" s="43"/>
      <c r="M316" s="43"/>
      <c r="N316" s="43"/>
      <c r="O316" s="43"/>
      <c r="P316" s="43"/>
      <c r="Q316" s="42">
        <v>2100</v>
      </c>
      <c r="R316" s="42">
        <v>1</v>
      </c>
      <c r="S316" s="53">
        <f>Q316*R316</f>
        <v>2100</v>
      </c>
      <c r="T316" s="51">
        <v>0.01914</v>
      </c>
      <c r="U316" s="51">
        <v>0.01434</v>
      </c>
    </row>
    <row r="317" spans="1:21" s="2" customFormat="1" ht="54.75" customHeight="1">
      <c r="A317" s="40">
        <v>59</v>
      </c>
      <c r="B317" s="74" t="s">
        <v>586</v>
      </c>
      <c r="C317" s="40" t="s">
        <v>576</v>
      </c>
      <c r="D317" s="40"/>
      <c r="E317" s="40"/>
      <c r="F317" s="40"/>
      <c r="G317" s="40"/>
      <c r="H317" s="42"/>
      <c r="I317" s="50"/>
      <c r="J317" s="42" t="e">
        <f>#REF!</f>
        <v>#REF!</v>
      </c>
      <c r="K317" s="50" t="e">
        <f>#REF!</f>
        <v>#REF!</v>
      </c>
      <c r="L317" s="43"/>
      <c r="M317" s="43"/>
      <c r="N317" s="43"/>
      <c r="O317" s="43"/>
      <c r="P317" s="43"/>
      <c r="Q317" s="42">
        <v>385</v>
      </c>
      <c r="R317" s="42">
        <v>1</v>
      </c>
      <c r="S317" s="53">
        <f>Q317*R317</f>
        <v>385</v>
      </c>
      <c r="T317" s="51">
        <v>0.0037700000000000003</v>
      </c>
      <c r="U317" s="51">
        <v>0.0031100000000000004</v>
      </c>
    </row>
    <row r="318" spans="1:21" s="2" customFormat="1" ht="38.25" customHeight="1">
      <c r="A318" s="40">
        <v>60</v>
      </c>
      <c r="B318" s="41" t="s">
        <v>587</v>
      </c>
      <c r="C318" s="73" t="s">
        <v>576</v>
      </c>
      <c r="D318" s="40"/>
      <c r="E318" s="40"/>
      <c r="F318" s="40"/>
      <c r="G318" s="40"/>
      <c r="H318" s="42"/>
      <c r="I318" s="50"/>
      <c r="J318" s="42" t="e">
        <f>#REF!</f>
        <v>#REF!</v>
      </c>
      <c r="K318" s="50" t="e">
        <f>#REF!</f>
        <v>#REF!</v>
      </c>
      <c r="L318" s="43"/>
      <c r="M318" s="43"/>
      <c r="N318" s="43"/>
      <c r="O318" s="43"/>
      <c r="P318" s="43"/>
      <c r="Q318" s="42">
        <v>1780</v>
      </c>
      <c r="R318" s="42">
        <v>1</v>
      </c>
      <c r="S318" s="75">
        <v>1780</v>
      </c>
      <c r="T318" s="51">
        <v>0.0043</v>
      </c>
      <c r="U318" s="51">
        <v>0.004050000000000001</v>
      </c>
    </row>
    <row r="319" spans="1:21" s="2" customFormat="1" ht="38.25" customHeight="1">
      <c r="A319" s="40">
        <v>61</v>
      </c>
      <c r="B319" s="41" t="s">
        <v>588</v>
      </c>
      <c r="C319" s="73" t="s">
        <v>576</v>
      </c>
      <c r="D319" s="40"/>
      <c r="E319" s="40"/>
      <c r="F319" s="40"/>
      <c r="G319" s="40"/>
      <c r="H319" s="42"/>
      <c r="I319" s="50"/>
      <c r="J319" s="42" t="e">
        <f>#REF!</f>
        <v>#REF!</v>
      </c>
      <c r="K319" s="50" t="e">
        <f>#REF!</f>
        <v>#REF!</v>
      </c>
      <c r="L319" s="43"/>
      <c r="M319" s="43"/>
      <c r="N319" s="43"/>
      <c r="O319" s="43"/>
      <c r="P319" s="43"/>
      <c r="Q319" s="42">
        <v>3800</v>
      </c>
      <c r="R319" s="42">
        <v>1</v>
      </c>
      <c r="S319" s="75">
        <v>3800</v>
      </c>
      <c r="T319" s="51">
        <v>0.01084</v>
      </c>
      <c r="U319" s="51">
        <v>0.0073</v>
      </c>
    </row>
    <row r="320" spans="1:21" s="39" customFormat="1" ht="15.75" customHeight="1">
      <c r="A320" s="40"/>
      <c r="B320" s="33" t="s">
        <v>589</v>
      </c>
      <c r="C320" s="32"/>
      <c r="D320" s="32"/>
      <c r="E320" s="34" t="e">
        <f>SUM(E321:E325)</f>
        <v>#REF!</v>
      </c>
      <c r="F320" s="32"/>
      <c r="G320" s="34">
        <f>SUM(G321:G325)</f>
        <v>0</v>
      </c>
      <c r="H320" s="32"/>
      <c r="I320" s="34">
        <f>SUM(I321:I325)</f>
        <v>0</v>
      </c>
      <c r="J320" s="32"/>
      <c r="K320" s="34">
        <f>SUM(K321:K325)</f>
        <v>0</v>
      </c>
      <c r="L320" s="35"/>
      <c r="M320" s="35"/>
      <c r="N320" s="35"/>
      <c r="O320" s="35"/>
      <c r="P320" s="35"/>
      <c r="Q320" s="42"/>
      <c r="R320" s="42"/>
      <c r="S320" s="36">
        <f>SUM(S321:S329)</f>
        <v>2348.3</v>
      </c>
      <c r="T320" s="76"/>
      <c r="U320" s="38"/>
    </row>
    <row r="321" spans="1:21" s="2" customFormat="1" ht="25.5" customHeight="1">
      <c r="A321" s="40">
        <v>62</v>
      </c>
      <c r="B321" s="41" t="s">
        <v>590</v>
      </c>
      <c r="C321" s="40" t="s">
        <v>289</v>
      </c>
      <c r="D321" s="42" t="e">
        <f>#REF!</f>
        <v>#REF!</v>
      </c>
      <c r="E321" s="50" t="e">
        <f>#REF!</f>
        <v>#REF!</v>
      </c>
      <c r="F321" s="40"/>
      <c r="G321" s="40"/>
      <c r="H321" s="40"/>
      <c r="I321" s="40"/>
      <c r="J321" s="40"/>
      <c r="K321" s="40"/>
      <c r="L321" s="43"/>
      <c r="M321" s="43"/>
      <c r="N321" s="43"/>
      <c r="O321" s="43"/>
      <c r="P321" s="43"/>
      <c r="Q321" s="42">
        <v>520</v>
      </c>
      <c r="R321" s="42">
        <v>1</v>
      </c>
      <c r="S321" s="53">
        <v>520</v>
      </c>
      <c r="T321" s="46"/>
      <c r="U321" s="31"/>
    </row>
    <row r="322" spans="1:21" s="2" customFormat="1" ht="26.25" customHeight="1">
      <c r="A322" s="40">
        <v>63</v>
      </c>
      <c r="B322" s="41" t="s">
        <v>591</v>
      </c>
      <c r="C322" s="40" t="s">
        <v>289</v>
      </c>
      <c r="D322" s="42" t="e">
        <f>#REF!</f>
        <v>#REF!</v>
      </c>
      <c r="E322" s="50" t="e">
        <f>#REF!</f>
        <v>#REF!</v>
      </c>
      <c r="F322" s="40"/>
      <c r="G322" s="40"/>
      <c r="H322" s="40"/>
      <c r="I322" s="40"/>
      <c r="J322" s="40"/>
      <c r="K322" s="40"/>
      <c r="L322" s="43"/>
      <c r="M322" s="43"/>
      <c r="N322" s="43"/>
      <c r="O322" s="43"/>
      <c r="P322" s="43"/>
      <c r="Q322" s="42">
        <v>45</v>
      </c>
      <c r="R322" s="42">
        <v>1</v>
      </c>
      <c r="S322" s="53">
        <v>45</v>
      </c>
      <c r="T322" s="46"/>
      <c r="U322" s="31"/>
    </row>
    <row r="323" spans="1:21" s="2" customFormat="1" ht="26.25" customHeight="1">
      <c r="A323" s="40">
        <v>64</v>
      </c>
      <c r="B323" s="41" t="s">
        <v>592</v>
      </c>
      <c r="C323" s="40" t="s">
        <v>289</v>
      </c>
      <c r="D323" s="42" t="e">
        <f>#REF!</f>
        <v>#REF!</v>
      </c>
      <c r="E323" s="50" t="e">
        <f>#REF!</f>
        <v>#REF!</v>
      </c>
      <c r="F323" s="40"/>
      <c r="G323" s="40"/>
      <c r="H323" s="40"/>
      <c r="I323" s="40"/>
      <c r="J323" s="40"/>
      <c r="K323" s="40"/>
      <c r="L323" s="43"/>
      <c r="M323" s="43"/>
      <c r="N323" s="43"/>
      <c r="O323" s="43"/>
      <c r="P323" s="43"/>
      <c r="Q323" s="42">
        <v>45</v>
      </c>
      <c r="R323" s="42">
        <v>1</v>
      </c>
      <c r="S323" s="53">
        <v>45</v>
      </c>
      <c r="T323" s="46"/>
      <c r="U323" s="31"/>
    </row>
    <row r="324" spans="1:21" s="2" customFormat="1" ht="25.5" customHeight="1">
      <c r="A324" s="40">
        <v>65</v>
      </c>
      <c r="B324" s="41" t="s">
        <v>593</v>
      </c>
      <c r="C324" s="40" t="s">
        <v>289</v>
      </c>
      <c r="D324" s="42" t="e">
        <f>#REF!</f>
        <v>#REF!</v>
      </c>
      <c r="E324" s="50" t="e">
        <f>#REF!</f>
        <v>#REF!</v>
      </c>
      <c r="F324" s="40"/>
      <c r="G324" s="40"/>
      <c r="H324" s="40"/>
      <c r="I324" s="40"/>
      <c r="J324" s="40"/>
      <c r="K324" s="40"/>
      <c r="L324" s="43"/>
      <c r="M324" s="43"/>
      <c r="N324" s="43"/>
      <c r="O324" s="43"/>
      <c r="P324" s="43"/>
      <c r="Q324" s="42">
        <v>200</v>
      </c>
      <c r="R324" s="42">
        <v>1</v>
      </c>
      <c r="S324" s="53">
        <v>200</v>
      </c>
      <c r="T324" s="46"/>
      <c r="U324" s="31"/>
    </row>
    <row r="325" spans="1:21" s="2" customFormat="1" ht="25.5" customHeight="1">
      <c r="A325" s="40">
        <v>66</v>
      </c>
      <c r="B325" s="41" t="s">
        <v>594</v>
      </c>
      <c r="C325" s="40" t="s">
        <v>289</v>
      </c>
      <c r="D325" s="42" t="e">
        <f>#REF!</f>
        <v>#REF!</v>
      </c>
      <c r="E325" s="50" t="e">
        <f>#REF!</f>
        <v>#REF!</v>
      </c>
      <c r="F325" s="40"/>
      <c r="G325" s="40"/>
      <c r="H325" s="40"/>
      <c r="I325" s="40"/>
      <c r="J325" s="40"/>
      <c r="K325" s="40"/>
      <c r="L325" s="43"/>
      <c r="M325" s="43"/>
      <c r="N325" s="43"/>
      <c r="O325" s="43"/>
      <c r="P325" s="43"/>
      <c r="Q325" s="42">
        <v>200</v>
      </c>
      <c r="R325" s="42">
        <v>1</v>
      </c>
      <c r="S325" s="53">
        <v>200</v>
      </c>
      <c r="T325" s="46"/>
      <c r="U325" s="31"/>
    </row>
    <row r="326" spans="1:21" s="2" customFormat="1" ht="25.5" customHeight="1">
      <c r="A326" s="40">
        <v>67</v>
      </c>
      <c r="B326" s="41" t="s">
        <v>595</v>
      </c>
      <c r="C326" s="40" t="s">
        <v>289</v>
      </c>
      <c r="D326" s="42"/>
      <c r="E326" s="50"/>
      <c r="F326" s="40"/>
      <c r="G326" s="40"/>
      <c r="H326" s="40"/>
      <c r="I326" s="40"/>
      <c r="J326" s="40"/>
      <c r="K326" s="40"/>
      <c r="L326" s="43"/>
      <c r="M326" s="43"/>
      <c r="N326" s="43"/>
      <c r="O326" s="43"/>
      <c r="P326" s="43"/>
      <c r="Q326" s="42">
        <v>240</v>
      </c>
      <c r="R326" s="42">
        <v>1</v>
      </c>
      <c r="S326" s="53">
        <f>R326*Q326</f>
        <v>240</v>
      </c>
      <c r="T326" s="46"/>
      <c r="U326" s="31"/>
    </row>
    <row r="327" spans="1:21" s="2" customFormat="1" ht="25.5" customHeight="1">
      <c r="A327" s="40">
        <v>68</v>
      </c>
      <c r="B327" s="41" t="s">
        <v>596</v>
      </c>
      <c r="C327" s="40" t="s">
        <v>289</v>
      </c>
      <c r="D327" s="42"/>
      <c r="E327" s="50"/>
      <c r="F327" s="40"/>
      <c r="G327" s="40"/>
      <c r="H327" s="40"/>
      <c r="I327" s="40"/>
      <c r="J327" s="40"/>
      <c r="K327" s="40"/>
      <c r="L327" s="43"/>
      <c r="M327" s="43"/>
      <c r="N327" s="43"/>
      <c r="O327" s="43"/>
      <c r="P327" s="43"/>
      <c r="Q327" s="50">
        <v>312.5</v>
      </c>
      <c r="R327" s="42">
        <v>1</v>
      </c>
      <c r="S327" s="53">
        <v>312.5</v>
      </c>
      <c r="T327" s="46"/>
      <c r="U327" s="31"/>
    </row>
    <row r="328" spans="1:21" s="2" customFormat="1" ht="25.5" customHeight="1">
      <c r="A328" s="40">
        <v>69</v>
      </c>
      <c r="B328" s="41" t="s">
        <v>597</v>
      </c>
      <c r="C328" s="40" t="s">
        <v>289</v>
      </c>
      <c r="D328" s="42"/>
      <c r="E328" s="50"/>
      <c r="F328" s="40"/>
      <c r="G328" s="40"/>
      <c r="H328" s="40"/>
      <c r="I328" s="40"/>
      <c r="J328" s="40"/>
      <c r="K328" s="40"/>
      <c r="L328" s="43"/>
      <c r="M328" s="43"/>
      <c r="N328" s="43"/>
      <c r="O328" s="43"/>
      <c r="P328" s="43"/>
      <c r="Q328" s="50">
        <v>245.8</v>
      </c>
      <c r="R328" s="42">
        <v>1</v>
      </c>
      <c r="S328" s="53">
        <v>245.8</v>
      </c>
      <c r="T328" s="46"/>
      <c r="U328" s="31"/>
    </row>
    <row r="329" spans="1:21" s="2" customFormat="1" ht="25.5" customHeight="1">
      <c r="A329" s="40">
        <v>70</v>
      </c>
      <c r="B329" s="41" t="s">
        <v>598</v>
      </c>
      <c r="C329" s="40" t="s">
        <v>289</v>
      </c>
      <c r="D329" s="42"/>
      <c r="E329" s="50"/>
      <c r="F329" s="40"/>
      <c r="G329" s="40"/>
      <c r="H329" s="40"/>
      <c r="I329" s="40"/>
      <c r="J329" s="40"/>
      <c r="K329" s="40"/>
      <c r="L329" s="43"/>
      <c r="M329" s="43"/>
      <c r="N329" s="43"/>
      <c r="O329" s="43"/>
      <c r="P329" s="43"/>
      <c r="Q329" s="50">
        <v>540</v>
      </c>
      <c r="R329" s="42">
        <v>1</v>
      </c>
      <c r="S329" s="53">
        <v>540</v>
      </c>
      <c r="T329" s="46"/>
      <c r="U329" s="31"/>
    </row>
    <row r="330" spans="1:21" ht="14.25" customHeight="1">
      <c r="A330" s="77" t="s">
        <v>599</v>
      </c>
      <c r="B330" s="77"/>
      <c r="C330" s="78"/>
      <c r="D330" s="79"/>
      <c r="E330" s="80" t="e">
        <f>E8+E10+E41+E73+E120+E142+E168+E185+E206+E227+E237+E244+E269+E275+E320</f>
        <v>#REF!</v>
      </c>
      <c r="F330" s="79"/>
      <c r="G330" s="80" t="e">
        <f>G8+G10+G41+G73+G120+G142+G168+G185+G206+G227+G237+G244+G269+G275+G320</f>
        <v>#REF!</v>
      </c>
      <c r="H330" s="79"/>
      <c r="I330" s="80" t="e">
        <f>I8+I10+I41+I73+I120+I142+I168+I185+I206+I227+I237+I244+I269+I275+I320</f>
        <v>#REF!</v>
      </c>
      <c r="J330" s="79"/>
      <c r="K330" s="80" t="e">
        <f>K8+K10+K41+K73+K120+K142+K168+K185+K206+K227+K237+K244+K269+K275+K320</f>
        <v>#REF!</v>
      </c>
      <c r="L330" s="81"/>
      <c r="M330" s="81"/>
      <c r="N330" s="81"/>
      <c r="O330" s="81"/>
      <c r="P330" s="82" t="e">
        <f>#REF!/#REF!</f>
        <v>#REF!</v>
      </c>
      <c r="Q330" s="82"/>
      <c r="R330" s="83"/>
      <c r="S330" s="36">
        <f>S8+S10+S41+S73+S120+S142+S168+S185+S206+S227+S237+S244+S269+S275+S320+S274</f>
        <v>413185.13603</v>
      </c>
      <c r="T330" s="84"/>
      <c r="U330" s="85">
        <f>S330/S428</f>
        <v>0.8011254772344084</v>
      </c>
    </row>
    <row r="331" spans="1:21" ht="14.25" customHeight="1">
      <c r="A331" s="77" t="s">
        <v>600</v>
      </c>
      <c r="B331" s="77"/>
      <c r="C331" s="78"/>
      <c r="D331" s="79"/>
      <c r="E331" s="79"/>
      <c r="F331" s="79"/>
      <c r="G331" s="79"/>
      <c r="H331" s="79"/>
      <c r="I331" s="79"/>
      <c r="J331" s="79"/>
      <c r="K331" s="79"/>
      <c r="L331" s="81"/>
      <c r="M331" s="81"/>
      <c r="N331" s="81"/>
      <c r="O331" s="81"/>
      <c r="P331" s="81"/>
      <c r="Q331" s="81"/>
      <c r="R331" s="43"/>
      <c r="S331" s="86"/>
      <c r="T331" s="87"/>
      <c r="U331" s="31"/>
    </row>
    <row r="332" spans="1:21" ht="12.75" customHeight="1">
      <c r="A332" s="88">
        <v>1</v>
      </c>
      <c r="B332" s="89" t="s">
        <v>601</v>
      </c>
      <c r="C332" s="88" t="s">
        <v>289</v>
      </c>
      <c r="D332" s="88"/>
      <c r="E332" s="88"/>
      <c r="F332" s="90" t="e">
        <f>#REF!</f>
        <v>#REF!</v>
      </c>
      <c r="G332" s="91" t="e">
        <f>#REF!</f>
        <v>#REF!</v>
      </c>
      <c r="H332" s="88"/>
      <c r="I332" s="88"/>
      <c r="J332" s="88"/>
      <c r="K332" s="88"/>
      <c r="L332" s="92"/>
      <c r="M332" s="92"/>
      <c r="N332" s="92"/>
      <c r="O332" s="92"/>
      <c r="P332" s="92"/>
      <c r="Q332" s="50">
        <v>117</v>
      </c>
      <c r="R332" s="42">
        <v>24</v>
      </c>
      <c r="S332" s="53">
        <f>R332*Q332</f>
        <v>2808</v>
      </c>
      <c r="T332" s="93"/>
      <c r="U332" s="31"/>
    </row>
    <row r="333" spans="1:21" ht="25.5" customHeight="1">
      <c r="A333" s="88">
        <v>2</v>
      </c>
      <c r="B333" s="89" t="s">
        <v>602</v>
      </c>
      <c r="C333" s="88" t="s">
        <v>289</v>
      </c>
      <c r="D333" s="88" t="e">
        <f>#REF!/4</f>
        <v>#REF!</v>
      </c>
      <c r="E333" s="88" t="e">
        <f>#REF!/4</f>
        <v>#REF!</v>
      </c>
      <c r="F333" s="88" t="e">
        <f>#REF!/4</f>
        <v>#REF!</v>
      </c>
      <c r="G333" s="88" t="e">
        <f>#REF!/4</f>
        <v>#REF!</v>
      </c>
      <c r="H333" s="88" t="e">
        <f>#REF!/4</f>
        <v>#REF!</v>
      </c>
      <c r="I333" s="88" t="e">
        <f>#REF!/4</f>
        <v>#REF!</v>
      </c>
      <c r="J333" s="88" t="e">
        <f>#REF!/4</f>
        <v>#REF!</v>
      </c>
      <c r="K333" s="88" t="e">
        <f>#REF!/4</f>
        <v>#REF!</v>
      </c>
      <c r="L333" s="92"/>
      <c r="M333" s="92"/>
      <c r="N333" s="92"/>
      <c r="O333" s="92"/>
      <c r="P333" s="92"/>
      <c r="Q333" s="50">
        <v>0.6509</v>
      </c>
      <c r="R333" s="42">
        <v>2800</v>
      </c>
      <c r="S333" s="53">
        <f>R333*Q333</f>
        <v>1822.52</v>
      </c>
      <c r="T333" s="93"/>
      <c r="U333" s="31"/>
    </row>
    <row r="334" spans="1:21" ht="25.5" customHeight="1">
      <c r="A334" s="88">
        <v>3</v>
      </c>
      <c r="B334" s="89" t="s">
        <v>603</v>
      </c>
      <c r="C334" s="88" t="s">
        <v>289</v>
      </c>
      <c r="D334" s="88" t="e">
        <f>#REF!/4</f>
        <v>#REF!</v>
      </c>
      <c r="E334" s="88" t="e">
        <f>#REF!/4</f>
        <v>#REF!</v>
      </c>
      <c r="F334" s="88" t="e">
        <f>#REF!/4</f>
        <v>#REF!</v>
      </c>
      <c r="G334" s="88" t="e">
        <f>#REF!/4</f>
        <v>#REF!</v>
      </c>
      <c r="H334" s="88" t="e">
        <f>#REF!/4</f>
        <v>#REF!</v>
      </c>
      <c r="I334" s="88" t="e">
        <f>#REF!/4</f>
        <v>#REF!</v>
      </c>
      <c r="J334" s="88" t="e">
        <f>#REF!/4</f>
        <v>#REF!</v>
      </c>
      <c r="K334" s="88" t="e">
        <f>#REF!/4</f>
        <v>#REF!</v>
      </c>
      <c r="L334" s="92"/>
      <c r="M334" s="92"/>
      <c r="N334" s="92"/>
      <c r="O334" s="92"/>
      <c r="P334" s="92"/>
      <c r="Q334" s="50">
        <v>1.21197</v>
      </c>
      <c r="R334" s="42">
        <v>360</v>
      </c>
      <c r="S334" s="53">
        <f>R334*Q334</f>
        <v>436.3092</v>
      </c>
      <c r="T334" s="93"/>
      <c r="U334" s="31"/>
    </row>
    <row r="335" spans="1:21" ht="26.25" customHeight="1">
      <c r="A335" s="88">
        <v>4</v>
      </c>
      <c r="B335" s="89" t="s">
        <v>604</v>
      </c>
      <c r="C335" s="88" t="s">
        <v>289</v>
      </c>
      <c r="D335" s="88"/>
      <c r="E335" s="88"/>
      <c r="F335" s="88"/>
      <c r="G335" s="88"/>
      <c r="H335" s="90" t="e">
        <f>#REF!</f>
        <v>#REF!</v>
      </c>
      <c r="I335" s="91" t="e">
        <f>#REF!</f>
        <v>#REF!</v>
      </c>
      <c r="J335" s="88"/>
      <c r="K335" s="88"/>
      <c r="L335" s="92"/>
      <c r="M335" s="92"/>
      <c r="N335" s="92"/>
      <c r="O335" s="92"/>
      <c r="P335" s="92"/>
      <c r="Q335" s="50">
        <v>3.1525</v>
      </c>
      <c r="R335" s="42">
        <v>141</v>
      </c>
      <c r="S335" s="53">
        <f>R335*Q335</f>
        <v>444.5025</v>
      </c>
      <c r="T335" s="93"/>
      <c r="U335" s="31"/>
    </row>
    <row r="336" spans="1:21" ht="25.5" customHeight="1">
      <c r="A336" s="88">
        <v>5</v>
      </c>
      <c r="B336" s="89" t="s">
        <v>605</v>
      </c>
      <c r="C336" s="88" t="s">
        <v>289</v>
      </c>
      <c r="D336" s="88" t="e">
        <f>#REF!/4</f>
        <v>#REF!</v>
      </c>
      <c r="E336" s="88" t="e">
        <f>#REF!/4</f>
        <v>#REF!</v>
      </c>
      <c r="F336" s="88" t="e">
        <f>#REF!/4</f>
        <v>#REF!</v>
      </c>
      <c r="G336" s="88" t="e">
        <f>#REF!/4</f>
        <v>#REF!</v>
      </c>
      <c r="H336" s="88" t="e">
        <f>#REF!/4</f>
        <v>#REF!</v>
      </c>
      <c r="I336" s="88" t="e">
        <f>#REF!/4</f>
        <v>#REF!</v>
      </c>
      <c r="J336" s="88" t="e">
        <f>#REF!/4</f>
        <v>#REF!</v>
      </c>
      <c r="K336" s="88" t="e">
        <f>#REF!/4</f>
        <v>#REF!</v>
      </c>
      <c r="L336" s="92"/>
      <c r="M336" s="92"/>
      <c r="N336" s="92"/>
      <c r="O336" s="92"/>
      <c r="P336" s="92"/>
      <c r="Q336" s="50">
        <v>4.875</v>
      </c>
      <c r="R336" s="42">
        <v>760</v>
      </c>
      <c r="S336" s="53">
        <f>R336*Q336</f>
        <v>3705</v>
      </c>
      <c r="T336" s="93"/>
      <c r="U336" s="31"/>
    </row>
    <row r="337" spans="1:21" ht="27" customHeight="1">
      <c r="A337" s="88">
        <v>6</v>
      </c>
      <c r="B337" s="89" t="s">
        <v>606</v>
      </c>
      <c r="C337" s="88" t="s">
        <v>289</v>
      </c>
      <c r="D337" s="88"/>
      <c r="E337" s="88"/>
      <c r="F337" s="88">
        <v>250</v>
      </c>
      <c r="G337" s="88" t="e">
        <f>F337*#REF!</f>
        <v>#REF!</v>
      </c>
      <c r="H337" s="88">
        <v>259</v>
      </c>
      <c r="I337" s="88" t="e">
        <f>H337*#REF!</f>
        <v>#REF!</v>
      </c>
      <c r="J337" s="88"/>
      <c r="K337" s="88"/>
      <c r="L337" s="92"/>
      <c r="M337" s="92"/>
      <c r="N337" s="92"/>
      <c r="O337" s="92"/>
      <c r="P337" s="92"/>
      <c r="Q337" s="50">
        <v>4.6</v>
      </c>
      <c r="R337" s="42">
        <v>533</v>
      </c>
      <c r="S337" s="53">
        <f>R337*Q337</f>
        <v>2451.7999999999997</v>
      </c>
      <c r="T337" s="93"/>
      <c r="U337" s="31"/>
    </row>
    <row r="338" spans="1:21" ht="12.75" customHeight="1">
      <c r="A338" s="88">
        <v>7</v>
      </c>
      <c r="B338" s="89" t="s">
        <v>607</v>
      </c>
      <c r="C338" s="88" t="s">
        <v>289</v>
      </c>
      <c r="D338" s="88" t="e">
        <f>#REF!/4</f>
        <v>#REF!</v>
      </c>
      <c r="E338" s="88" t="e">
        <f>#REF!/4</f>
        <v>#REF!</v>
      </c>
      <c r="F338" s="88" t="e">
        <f>#REF!/4</f>
        <v>#REF!</v>
      </c>
      <c r="G338" s="88" t="e">
        <f>#REF!/4</f>
        <v>#REF!</v>
      </c>
      <c r="H338" s="88" t="e">
        <f>#REF!/4</f>
        <v>#REF!</v>
      </c>
      <c r="I338" s="88" t="e">
        <f>#REF!/4</f>
        <v>#REF!</v>
      </c>
      <c r="J338" s="88" t="e">
        <f>#REF!/4</f>
        <v>#REF!</v>
      </c>
      <c r="K338" s="88" t="e">
        <f>#REF!/4</f>
        <v>#REF!</v>
      </c>
      <c r="L338" s="92"/>
      <c r="M338" s="92"/>
      <c r="N338" s="92"/>
      <c r="O338" s="92"/>
      <c r="P338" s="92"/>
      <c r="Q338" s="50">
        <v>3</v>
      </c>
      <c r="R338" s="42">
        <v>398</v>
      </c>
      <c r="S338" s="53">
        <f>R338*Q338</f>
        <v>1194</v>
      </c>
      <c r="T338" s="93"/>
      <c r="U338" s="31"/>
    </row>
    <row r="339" spans="1:21" ht="39" customHeight="1">
      <c r="A339" s="88">
        <v>8</v>
      </c>
      <c r="B339" s="89" t="s">
        <v>608</v>
      </c>
      <c r="C339" s="88" t="s">
        <v>289</v>
      </c>
      <c r="D339" s="88" t="e">
        <f>#REF!/4</f>
        <v>#REF!</v>
      </c>
      <c r="E339" s="88" t="e">
        <f>#REF!/4</f>
        <v>#REF!</v>
      </c>
      <c r="F339" s="88" t="e">
        <f>#REF!/4</f>
        <v>#REF!</v>
      </c>
      <c r="G339" s="88" t="e">
        <f>#REF!/4</f>
        <v>#REF!</v>
      </c>
      <c r="H339" s="88" t="e">
        <f>#REF!/4</f>
        <v>#REF!</v>
      </c>
      <c r="I339" s="88" t="e">
        <f>#REF!/4</f>
        <v>#REF!</v>
      </c>
      <c r="J339" s="88" t="e">
        <f>#REF!/4</f>
        <v>#REF!</v>
      </c>
      <c r="K339" s="88" t="e">
        <f>#REF!/4</f>
        <v>#REF!</v>
      </c>
      <c r="L339" s="92"/>
      <c r="M339" s="92"/>
      <c r="N339" s="92"/>
      <c r="O339" s="92"/>
      <c r="P339" s="92"/>
      <c r="Q339" s="50">
        <v>4.6</v>
      </c>
      <c r="R339" s="42">
        <v>68</v>
      </c>
      <c r="S339" s="53">
        <f>R339*Q339</f>
        <v>312.79999999999995</v>
      </c>
      <c r="T339" s="93"/>
      <c r="U339" s="31"/>
    </row>
    <row r="340" spans="1:21" ht="15" customHeight="1">
      <c r="A340" s="88">
        <v>9</v>
      </c>
      <c r="B340" s="89" t="s">
        <v>609</v>
      </c>
      <c r="C340" s="88" t="s">
        <v>289</v>
      </c>
      <c r="D340" s="88" t="e">
        <f>#REF!/4</f>
        <v>#REF!</v>
      </c>
      <c r="E340" s="88" t="e">
        <f>#REF!/4</f>
        <v>#REF!</v>
      </c>
      <c r="F340" s="88" t="e">
        <f>#REF!/4</f>
        <v>#REF!</v>
      </c>
      <c r="G340" s="88" t="e">
        <f>#REF!/4</f>
        <v>#REF!</v>
      </c>
      <c r="H340" s="88" t="e">
        <f>#REF!/4</f>
        <v>#REF!</v>
      </c>
      <c r="I340" s="88" t="e">
        <f>#REF!/4</f>
        <v>#REF!</v>
      </c>
      <c r="J340" s="88" t="e">
        <f>#REF!/4</f>
        <v>#REF!</v>
      </c>
      <c r="K340" s="88" t="e">
        <f>#REF!/4</f>
        <v>#REF!</v>
      </c>
      <c r="L340" s="92"/>
      <c r="M340" s="92"/>
      <c r="N340" s="92"/>
      <c r="O340" s="92"/>
      <c r="P340" s="92"/>
      <c r="Q340" s="50">
        <v>21.89</v>
      </c>
      <c r="R340" s="42">
        <v>48</v>
      </c>
      <c r="S340" s="53">
        <f>R340*Q340</f>
        <v>1050.72</v>
      </c>
      <c r="T340" s="93"/>
      <c r="U340" s="31"/>
    </row>
    <row r="341" spans="1:21" ht="15" customHeight="1">
      <c r="A341" s="88">
        <v>10</v>
      </c>
      <c r="B341" s="89" t="s">
        <v>610</v>
      </c>
      <c r="C341" s="88" t="s">
        <v>289</v>
      </c>
      <c r="D341" s="88" t="e">
        <f>#REF!/4</f>
        <v>#REF!</v>
      </c>
      <c r="E341" s="88" t="e">
        <f>#REF!/4</f>
        <v>#REF!</v>
      </c>
      <c r="F341" s="88" t="e">
        <f>#REF!/4</f>
        <v>#REF!</v>
      </c>
      <c r="G341" s="88" t="e">
        <f>#REF!/4</f>
        <v>#REF!</v>
      </c>
      <c r="H341" s="88" t="e">
        <f>#REF!/4</f>
        <v>#REF!</v>
      </c>
      <c r="I341" s="88" t="e">
        <f>#REF!/4</f>
        <v>#REF!</v>
      </c>
      <c r="J341" s="88" t="e">
        <f>#REF!/4</f>
        <v>#REF!</v>
      </c>
      <c r="K341" s="88" t="e">
        <f>#REF!/4</f>
        <v>#REF!</v>
      </c>
      <c r="L341" s="92"/>
      <c r="M341" s="92"/>
      <c r="N341" s="92"/>
      <c r="O341" s="92"/>
      <c r="P341" s="92"/>
      <c r="Q341" s="50">
        <v>4.6</v>
      </c>
      <c r="R341" s="42">
        <v>136</v>
      </c>
      <c r="S341" s="53">
        <f>R341*Q341</f>
        <v>625.5999999999999</v>
      </c>
      <c r="T341" s="93"/>
      <c r="U341" s="31"/>
    </row>
    <row r="342" spans="1:21" ht="15" customHeight="1">
      <c r="A342" s="88">
        <v>11</v>
      </c>
      <c r="B342" s="89" t="s">
        <v>611</v>
      </c>
      <c r="C342" s="88" t="s">
        <v>289</v>
      </c>
      <c r="D342" s="88" t="e">
        <f>#REF!/4</f>
        <v>#REF!</v>
      </c>
      <c r="E342" s="88" t="e">
        <f>#REF!/4</f>
        <v>#REF!</v>
      </c>
      <c r="F342" s="88" t="e">
        <f>#REF!/4</f>
        <v>#REF!</v>
      </c>
      <c r="G342" s="88" t="e">
        <f>#REF!/4</f>
        <v>#REF!</v>
      </c>
      <c r="H342" s="88" t="e">
        <f>#REF!/4</f>
        <v>#REF!</v>
      </c>
      <c r="I342" s="88" t="e">
        <f>#REF!/4</f>
        <v>#REF!</v>
      </c>
      <c r="J342" s="88" t="e">
        <f>#REF!/4</f>
        <v>#REF!</v>
      </c>
      <c r="K342" s="88" t="e">
        <f>#REF!/4</f>
        <v>#REF!</v>
      </c>
      <c r="L342" s="92"/>
      <c r="M342" s="92"/>
      <c r="N342" s="92"/>
      <c r="O342" s="92"/>
      <c r="P342" s="92"/>
      <c r="Q342" s="50">
        <v>23.75</v>
      </c>
      <c r="R342" s="42">
        <v>5</v>
      </c>
      <c r="S342" s="53">
        <f>R342*Q342</f>
        <v>118.75</v>
      </c>
      <c r="T342" s="93"/>
      <c r="U342" s="31"/>
    </row>
    <row r="343" spans="1:21" ht="15" customHeight="1">
      <c r="A343" s="88">
        <v>12</v>
      </c>
      <c r="B343" s="89" t="s">
        <v>612</v>
      </c>
      <c r="C343" s="88" t="s">
        <v>289</v>
      </c>
      <c r="D343" s="88"/>
      <c r="E343" s="88"/>
      <c r="F343" s="88"/>
      <c r="G343" s="88"/>
      <c r="H343" s="88"/>
      <c r="I343" s="88"/>
      <c r="J343" s="88"/>
      <c r="K343" s="88"/>
      <c r="L343" s="92"/>
      <c r="M343" s="92"/>
      <c r="N343" s="92"/>
      <c r="O343" s="92"/>
      <c r="P343" s="92"/>
      <c r="Q343" s="50">
        <v>2.08</v>
      </c>
      <c r="R343" s="42">
        <v>60</v>
      </c>
      <c r="S343" s="53">
        <f>R343*Q343</f>
        <v>124.80000000000001</v>
      </c>
      <c r="T343" s="93"/>
      <c r="U343" s="31"/>
    </row>
    <row r="344" spans="1:21" ht="27" customHeight="1">
      <c r="A344" s="88">
        <v>13</v>
      </c>
      <c r="B344" s="89" t="s">
        <v>613</v>
      </c>
      <c r="C344" s="88" t="s">
        <v>289</v>
      </c>
      <c r="D344" s="88"/>
      <c r="E344" s="88"/>
      <c r="F344" s="88"/>
      <c r="G344" s="88"/>
      <c r="H344" s="88"/>
      <c r="I344" s="88"/>
      <c r="J344" s="88"/>
      <c r="K344" s="88"/>
      <c r="L344" s="92"/>
      <c r="M344" s="92"/>
      <c r="N344" s="92"/>
      <c r="O344" s="92"/>
      <c r="P344" s="92"/>
      <c r="Q344" s="50">
        <v>1.3</v>
      </c>
      <c r="R344" s="42">
        <v>22000</v>
      </c>
      <c r="S344" s="53">
        <f>R344*Q344</f>
        <v>28600</v>
      </c>
      <c r="T344" s="93"/>
      <c r="U344" s="31"/>
    </row>
    <row r="345" spans="1:21" ht="39" customHeight="1">
      <c r="A345" s="88">
        <v>14</v>
      </c>
      <c r="B345" s="89" t="s">
        <v>614</v>
      </c>
      <c r="C345" s="88" t="s">
        <v>289</v>
      </c>
      <c r="D345" s="88"/>
      <c r="E345" s="88"/>
      <c r="F345" s="88"/>
      <c r="G345" s="88"/>
      <c r="H345" s="88"/>
      <c r="I345" s="88"/>
      <c r="J345" s="88"/>
      <c r="K345" s="88"/>
      <c r="L345" s="92"/>
      <c r="M345" s="92"/>
      <c r="N345" s="92"/>
      <c r="O345" s="92"/>
      <c r="P345" s="92"/>
      <c r="Q345" s="50">
        <v>2.82</v>
      </c>
      <c r="R345" s="42">
        <v>400</v>
      </c>
      <c r="S345" s="53">
        <f>R345*Q345</f>
        <v>1128</v>
      </c>
      <c r="T345" s="93"/>
      <c r="U345" s="31"/>
    </row>
    <row r="346" spans="1:21" ht="39" customHeight="1">
      <c r="A346" s="88">
        <v>15</v>
      </c>
      <c r="B346" s="89" t="s">
        <v>615</v>
      </c>
      <c r="C346" s="88" t="s">
        <v>289</v>
      </c>
      <c r="D346" s="88"/>
      <c r="E346" s="88"/>
      <c r="F346" s="88"/>
      <c r="G346" s="88"/>
      <c r="H346" s="88"/>
      <c r="I346" s="88"/>
      <c r="J346" s="88"/>
      <c r="K346" s="88"/>
      <c r="L346" s="92"/>
      <c r="M346" s="92"/>
      <c r="N346" s="92"/>
      <c r="O346" s="92"/>
      <c r="P346" s="92"/>
      <c r="Q346" s="50">
        <v>2.82</v>
      </c>
      <c r="R346" s="42">
        <v>60</v>
      </c>
      <c r="S346" s="53">
        <f>R346*Q346</f>
        <v>169.2</v>
      </c>
      <c r="T346" s="93"/>
      <c r="U346" s="31"/>
    </row>
    <row r="347" spans="1:21" ht="15" customHeight="1">
      <c r="A347" s="88">
        <v>16</v>
      </c>
      <c r="B347" s="89" t="s">
        <v>616</v>
      </c>
      <c r="C347" s="88" t="s">
        <v>289</v>
      </c>
      <c r="D347" s="88"/>
      <c r="E347" s="88"/>
      <c r="F347" s="88"/>
      <c r="G347" s="88"/>
      <c r="H347" s="88"/>
      <c r="I347" s="88"/>
      <c r="J347" s="88"/>
      <c r="K347" s="88"/>
      <c r="L347" s="92"/>
      <c r="M347" s="92"/>
      <c r="N347" s="92"/>
      <c r="O347" s="92"/>
      <c r="P347" s="92"/>
      <c r="Q347" s="50">
        <v>15</v>
      </c>
      <c r="R347" s="42">
        <v>100</v>
      </c>
      <c r="S347" s="53">
        <f>R347*Q347</f>
        <v>1500</v>
      </c>
      <c r="T347" s="93"/>
      <c r="U347" s="31"/>
    </row>
    <row r="348" spans="1:21" ht="15.75" customHeight="1">
      <c r="A348" s="77" t="s">
        <v>617</v>
      </c>
      <c r="B348" s="77"/>
      <c r="C348" s="78"/>
      <c r="D348" s="79"/>
      <c r="E348" s="80" t="e">
        <f>SUM(E332:E347)</f>
        <v>#REF!</v>
      </c>
      <c r="F348" s="79"/>
      <c r="G348" s="80" t="e">
        <f>SUM(G332:G347)</f>
        <v>#REF!</v>
      </c>
      <c r="H348" s="79"/>
      <c r="I348" s="80" t="e">
        <f>SUM(I332:I347)</f>
        <v>#REF!</v>
      </c>
      <c r="J348" s="79"/>
      <c r="K348" s="80" t="e">
        <f>SUM(K332:K347)</f>
        <v>#REF!</v>
      </c>
      <c r="L348" s="81"/>
      <c r="M348" s="81"/>
      <c r="N348" s="81"/>
      <c r="O348" s="81"/>
      <c r="P348" s="82" t="e">
        <f>#REF!/#REF!</f>
        <v>#REF!</v>
      </c>
      <c r="Q348" s="82"/>
      <c r="R348" s="83"/>
      <c r="S348" s="36">
        <f>SUM(S332:S347)</f>
        <v>46492.00169999999</v>
      </c>
      <c r="T348" s="84"/>
      <c r="U348" s="85">
        <f>S348/S428</f>
        <v>0.09014343402418794</v>
      </c>
    </row>
    <row r="349" spans="1:21" ht="15.75" customHeight="1">
      <c r="A349" s="77" t="s">
        <v>618</v>
      </c>
      <c r="B349" s="77"/>
      <c r="C349" s="78"/>
      <c r="D349" s="79"/>
      <c r="E349" s="79"/>
      <c r="F349" s="79"/>
      <c r="G349" s="79"/>
      <c r="H349" s="79"/>
      <c r="I349" s="79"/>
      <c r="J349" s="79"/>
      <c r="K349" s="79"/>
      <c r="L349" s="81"/>
      <c r="M349" s="81"/>
      <c r="N349" s="81"/>
      <c r="O349" s="81"/>
      <c r="P349" s="81"/>
      <c r="Q349" s="81"/>
      <c r="R349" s="43"/>
      <c r="S349" s="86"/>
      <c r="T349" s="87"/>
      <c r="U349" s="31"/>
    </row>
    <row r="350" spans="1:21" s="2" customFormat="1" ht="15.75" customHeight="1">
      <c r="A350" s="94">
        <v>1</v>
      </c>
      <c r="B350" s="41" t="s">
        <v>619</v>
      </c>
      <c r="C350" s="40" t="s">
        <v>289</v>
      </c>
      <c r="D350" s="42" t="e">
        <f>#REF!</f>
        <v>#REF!</v>
      </c>
      <c r="E350" s="50" t="e">
        <f>#REF!</f>
        <v>#REF!</v>
      </c>
      <c r="F350" s="40"/>
      <c r="G350" s="40"/>
      <c r="H350" s="40"/>
      <c r="I350" s="40"/>
      <c r="J350" s="40"/>
      <c r="K350" s="40"/>
      <c r="L350" s="43"/>
      <c r="M350" s="43"/>
      <c r="N350" s="43"/>
      <c r="O350" s="43"/>
      <c r="P350" s="43"/>
      <c r="Q350" s="40">
        <v>1630</v>
      </c>
      <c r="R350" s="42">
        <v>1</v>
      </c>
      <c r="S350" s="53">
        <v>1630</v>
      </c>
      <c r="T350" s="46"/>
      <c r="U350" s="31"/>
    </row>
    <row r="351" spans="1:21" ht="15.75" customHeight="1">
      <c r="A351" s="95">
        <v>2</v>
      </c>
      <c r="B351" s="89" t="s">
        <v>620</v>
      </c>
      <c r="C351" s="88" t="s">
        <v>289</v>
      </c>
      <c r="D351" s="88"/>
      <c r="E351" s="88"/>
      <c r="F351" s="90" t="e">
        <f>#REF!</f>
        <v>#REF!</v>
      </c>
      <c r="G351" s="91" t="e">
        <f>#REF!</f>
        <v>#REF!</v>
      </c>
      <c r="H351" s="88"/>
      <c r="I351" s="88"/>
      <c r="J351" s="88"/>
      <c r="K351" s="88"/>
      <c r="L351" s="92"/>
      <c r="M351" s="92"/>
      <c r="N351" s="92"/>
      <c r="O351" s="92"/>
      <c r="P351" s="92"/>
      <c r="Q351" s="90">
        <v>1510</v>
      </c>
      <c r="R351" s="42">
        <v>1</v>
      </c>
      <c r="S351" s="53">
        <v>1510</v>
      </c>
      <c r="T351" s="96">
        <v>0.00374</v>
      </c>
      <c r="U351" s="97">
        <v>0.0007480000000000001</v>
      </c>
    </row>
    <row r="352" spans="1:21" ht="15.75" customHeight="1">
      <c r="A352" s="95">
        <v>3</v>
      </c>
      <c r="B352" s="89" t="s">
        <v>621</v>
      </c>
      <c r="C352" s="88" t="s">
        <v>289</v>
      </c>
      <c r="D352" s="88"/>
      <c r="E352" s="88"/>
      <c r="F352" s="90" t="e">
        <f>#REF!</f>
        <v>#REF!</v>
      </c>
      <c r="G352" s="91" t="e">
        <f>#REF!</f>
        <v>#REF!</v>
      </c>
      <c r="H352" s="88"/>
      <c r="I352" s="88"/>
      <c r="J352" s="88"/>
      <c r="K352" s="88"/>
      <c r="L352" s="92"/>
      <c r="M352" s="92"/>
      <c r="N352" s="92"/>
      <c r="O352" s="92"/>
      <c r="P352" s="92"/>
      <c r="Q352" s="90">
        <v>1860</v>
      </c>
      <c r="R352" s="42">
        <v>1</v>
      </c>
      <c r="S352" s="53">
        <v>1860</v>
      </c>
      <c r="T352" s="96">
        <v>0.00256</v>
      </c>
      <c r="U352" s="97">
        <v>0.000512</v>
      </c>
    </row>
    <row r="353" spans="1:21" ht="15.75" customHeight="1">
      <c r="A353" s="95">
        <v>4</v>
      </c>
      <c r="B353" s="89" t="s">
        <v>622</v>
      </c>
      <c r="C353" s="88" t="s">
        <v>289</v>
      </c>
      <c r="D353" s="88"/>
      <c r="E353" s="88"/>
      <c r="F353" s="90" t="e">
        <f>#REF!</f>
        <v>#REF!</v>
      </c>
      <c r="G353" s="91" t="e">
        <f>#REF!</f>
        <v>#REF!</v>
      </c>
      <c r="H353" s="88"/>
      <c r="I353" s="88"/>
      <c r="J353" s="88"/>
      <c r="K353" s="88"/>
      <c r="L353" s="92"/>
      <c r="M353" s="92"/>
      <c r="N353" s="92"/>
      <c r="O353" s="92"/>
      <c r="P353" s="92"/>
      <c r="Q353" s="90">
        <v>685</v>
      </c>
      <c r="R353" s="42">
        <v>1</v>
      </c>
      <c r="S353" s="53">
        <v>685</v>
      </c>
      <c r="T353" s="96">
        <v>0.00607</v>
      </c>
      <c r="U353" s="97">
        <v>0.001214</v>
      </c>
    </row>
    <row r="354" spans="1:21" ht="15.75" customHeight="1">
      <c r="A354" s="95">
        <v>5</v>
      </c>
      <c r="B354" s="89" t="s">
        <v>623</v>
      </c>
      <c r="C354" s="88" t="s">
        <v>289</v>
      </c>
      <c r="D354" s="88"/>
      <c r="E354" s="88"/>
      <c r="F354" s="90" t="e">
        <f>#REF!</f>
        <v>#REF!</v>
      </c>
      <c r="G354" s="91" t="e">
        <f>#REF!</f>
        <v>#REF!</v>
      </c>
      <c r="H354" s="88"/>
      <c r="I354" s="88"/>
      <c r="J354" s="88"/>
      <c r="K354" s="88"/>
      <c r="L354" s="92"/>
      <c r="M354" s="92"/>
      <c r="N354" s="92"/>
      <c r="O354" s="92"/>
      <c r="P354" s="92"/>
      <c r="Q354" s="90">
        <v>785</v>
      </c>
      <c r="R354" s="42">
        <v>1</v>
      </c>
      <c r="S354" s="53">
        <v>785</v>
      </c>
      <c r="T354" s="96">
        <v>0.00091</v>
      </c>
      <c r="U354" s="97">
        <v>0.000182</v>
      </c>
    </row>
    <row r="355" spans="1:21" ht="15.75" customHeight="1">
      <c r="A355" s="95">
        <v>6</v>
      </c>
      <c r="B355" s="89" t="s">
        <v>624</v>
      </c>
      <c r="C355" s="88" t="s">
        <v>289</v>
      </c>
      <c r="D355" s="88"/>
      <c r="E355" s="88"/>
      <c r="F355" s="88"/>
      <c r="G355" s="88"/>
      <c r="H355" s="90" t="e">
        <f>#REF!</f>
        <v>#REF!</v>
      </c>
      <c r="I355" s="91" t="e">
        <f>#REF!</f>
        <v>#REF!</v>
      </c>
      <c r="J355" s="88"/>
      <c r="K355" s="88"/>
      <c r="L355" s="92"/>
      <c r="M355" s="92"/>
      <c r="N355" s="92"/>
      <c r="O355" s="92"/>
      <c r="P355" s="92"/>
      <c r="Q355" s="90">
        <v>775</v>
      </c>
      <c r="R355" s="42">
        <v>1</v>
      </c>
      <c r="S355" s="53">
        <v>775</v>
      </c>
      <c r="T355" s="96">
        <v>0.00122</v>
      </c>
      <c r="U355" s="97">
        <v>0.00024400000000000002</v>
      </c>
    </row>
    <row r="356" spans="1:21" ht="12.75" customHeight="1">
      <c r="A356" s="95">
        <v>7</v>
      </c>
      <c r="B356" s="89" t="s">
        <v>625</v>
      </c>
      <c r="C356" s="88" t="s">
        <v>289</v>
      </c>
      <c r="D356" s="88"/>
      <c r="E356" s="88"/>
      <c r="F356" s="88"/>
      <c r="G356" s="88"/>
      <c r="H356" s="90" t="e">
        <f>#REF!</f>
        <v>#REF!</v>
      </c>
      <c r="I356" s="91" t="e">
        <f>#REF!</f>
        <v>#REF!</v>
      </c>
      <c r="J356" s="88"/>
      <c r="K356" s="88"/>
      <c r="L356" s="92"/>
      <c r="M356" s="92"/>
      <c r="N356" s="92"/>
      <c r="O356" s="92"/>
      <c r="P356" s="92"/>
      <c r="Q356" s="90">
        <v>775</v>
      </c>
      <c r="R356" s="42">
        <v>1</v>
      </c>
      <c r="S356" s="53">
        <v>775</v>
      </c>
      <c r="T356" s="96">
        <v>0.0015</v>
      </c>
      <c r="U356" s="97">
        <v>0.0003</v>
      </c>
    </row>
    <row r="357" spans="1:21" s="2" customFormat="1" ht="15.75" customHeight="1">
      <c r="A357" s="94">
        <v>8</v>
      </c>
      <c r="B357" s="41" t="s">
        <v>626</v>
      </c>
      <c r="C357" s="40" t="s">
        <v>289</v>
      </c>
      <c r="D357" s="40"/>
      <c r="E357" s="40"/>
      <c r="F357" s="40"/>
      <c r="G357" s="40"/>
      <c r="H357" s="42" t="e">
        <f>#REF!</f>
        <v>#REF!</v>
      </c>
      <c r="I357" s="50" t="e">
        <f>#REF!</f>
        <v>#REF!</v>
      </c>
      <c r="J357" s="40"/>
      <c r="K357" s="40"/>
      <c r="L357" s="43"/>
      <c r="M357" s="43"/>
      <c r="N357" s="43"/>
      <c r="O357" s="43"/>
      <c r="P357" s="43"/>
      <c r="Q357" s="42">
        <v>21.2</v>
      </c>
      <c r="R357" s="42">
        <v>2</v>
      </c>
      <c r="S357" s="53">
        <f>R357*Q357</f>
        <v>42.4</v>
      </c>
      <c r="T357" s="46"/>
      <c r="U357" s="31"/>
    </row>
    <row r="358" spans="1:21" ht="15.75" customHeight="1">
      <c r="A358" s="98" t="s">
        <v>627</v>
      </c>
      <c r="B358" s="98"/>
      <c r="C358" s="78"/>
      <c r="D358" s="79"/>
      <c r="E358" s="80" t="e">
        <f>SUM(E350:E357)</f>
        <v>#REF!</v>
      </c>
      <c r="F358" s="79"/>
      <c r="G358" s="80" t="e">
        <f>SUM(G350:G357)</f>
        <v>#REF!</v>
      </c>
      <c r="H358" s="79"/>
      <c r="I358" s="80" t="e">
        <f>SUM(I350:I357)</f>
        <v>#REF!</v>
      </c>
      <c r="J358" s="79"/>
      <c r="K358" s="80">
        <f>SUM(K350:K357)</f>
        <v>0</v>
      </c>
      <c r="L358" s="81"/>
      <c r="M358" s="81"/>
      <c r="N358" s="81"/>
      <c r="O358" s="81"/>
      <c r="P358" s="82" t="e">
        <f>#REF!/#REF!</f>
        <v>#REF!</v>
      </c>
      <c r="Q358" s="82"/>
      <c r="R358" s="83"/>
      <c r="S358" s="36">
        <f>SUM(S350:S357)</f>
        <v>8062.4</v>
      </c>
      <c r="T358" s="84"/>
      <c r="U358" s="85">
        <f>S358/S428</f>
        <v>0.015632203301683457</v>
      </c>
    </row>
    <row r="359" spans="1:21" ht="14.25" customHeight="1">
      <c r="A359" s="99" t="s">
        <v>628</v>
      </c>
      <c r="B359" s="99"/>
      <c r="C359" s="78"/>
      <c r="D359" s="79"/>
      <c r="E359" s="79"/>
      <c r="F359" s="79"/>
      <c r="G359" s="79"/>
      <c r="H359" s="79"/>
      <c r="I359" s="79"/>
      <c r="J359" s="79"/>
      <c r="K359" s="79"/>
      <c r="L359" s="81"/>
      <c r="M359" s="81"/>
      <c r="N359" s="81"/>
      <c r="O359" s="81"/>
      <c r="P359" s="81"/>
      <c r="Q359" s="81"/>
      <c r="R359" s="43"/>
      <c r="S359" s="86"/>
      <c r="T359" s="87"/>
      <c r="U359" s="31"/>
    </row>
    <row r="360" spans="1:21" ht="12.75" customHeight="1">
      <c r="A360" s="40">
        <v>1</v>
      </c>
      <c r="B360" s="41" t="s">
        <v>629</v>
      </c>
      <c r="C360" s="40" t="s">
        <v>289</v>
      </c>
      <c r="D360" s="90" t="e">
        <f>#REF!</f>
        <v>#REF!</v>
      </c>
      <c r="E360" s="91" t="e">
        <f>#REF!</f>
        <v>#REF!</v>
      </c>
      <c r="F360" s="88"/>
      <c r="G360" s="88"/>
      <c r="H360" s="88"/>
      <c r="I360" s="88"/>
      <c r="J360" s="88"/>
      <c r="K360" s="88"/>
      <c r="L360" s="92"/>
      <c r="M360" s="92"/>
      <c r="N360" s="92"/>
      <c r="O360" s="92"/>
      <c r="P360" s="92"/>
      <c r="Q360" s="42">
        <v>29.3</v>
      </c>
      <c r="R360" s="42">
        <v>50</v>
      </c>
      <c r="S360" s="53">
        <f>R360*Q360</f>
        <v>1465</v>
      </c>
      <c r="T360" s="46"/>
      <c r="U360" s="31"/>
    </row>
    <row r="361" spans="1:21" ht="12.75" customHeight="1">
      <c r="A361" s="40">
        <v>2</v>
      </c>
      <c r="B361" s="41" t="s">
        <v>630</v>
      </c>
      <c r="C361" s="40" t="s">
        <v>289</v>
      </c>
      <c r="D361" s="90" t="e">
        <f>#REF!</f>
        <v>#REF!</v>
      </c>
      <c r="E361" s="91" t="e">
        <f>#REF!</f>
        <v>#REF!</v>
      </c>
      <c r="F361" s="88"/>
      <c r="G361" s="88"/>
      <c r="H361" s="88"/>
      <c r="I361" s="88"/>
      <c r="J361" s="88"/>
      <c r="K361" s="88"/>
      <c r="L361" s="92"/>
      <c r="M361" s="92"/>
      <c r="N361" s="92"/>
      <c r="O361" s="92"/>
      <c r="P361" s="92"/>
      <c r="Q361" s="42">
        <v>17.9</v>
      </c>
      <c r="R361" s="42">
        <v>50</v>
      </c>
      <c r="S361" s="53">
        <f>R361*Q361</f>
        <v>894.9999999999999</v>
      </c>
      <c r="T361" s="46"/>
      <c r="U361" s="31"/>
    </row>
    <row r="362" spans="1:21" ht="12.75" customHeight="1">
      <c r="A362" s="40">
        <v>3</v>
      </c>
      <c r="B362" s="41" t="s">
        <v>631</v>
      </c>
      <c r="C362" s="40" t="s">
        <v>289</v>
      </c>
      <c r="D362" s="90" t="e">
        <f>#REF!</f>
        <v>#REF!</v>
      </c>
      <c r="E362" s="91" t="e">
        <f>#REF!</f>
        <v>#REF!</v>
      </c>
      <c r="F362" s="88"/>
      <c r="G362" s="88"/>
      <c r="H362" s="88"/>
      <c r="I362" s="88"/>
      <c r="J362" s="88"/>
      <c r="K362" s="88"/>
      <c r="L362" s="92"/>
      <c r="M362" s="92"/>
      <c r="N362" s="92"/>
      <c r="O362" s="92"/>
      <c r="P362" s="92"/>
      <c r="Q362" s="42">
        <v>9.6</v>
      </c>
      <c r="R362" s="42">
        <v>10</v>
      </c>
      <c r="S362" s="53">
        <f>R362*Q362</f>
        <v>96</v>
      </c>
      <c r="T362" s="46"/>
      <c r="U362" s="31"/>
    </row>
    <row r="363" spans="1:21" ht="25.5" customHeight="1">
      <c r="A363" s="40">
        <v>4</v>
      </c>
      <c r="B363" s="41" t="s">
        <v>632</v>
      </c>
      <c r="C363" s="40" t="s">
        <v>289</v>
      </c>
      <c r="D363" s="90" t="e">
        <f>#REF!</f>
        <v>#REF!</v>
      </c>
      <c r="E363" s="91" t="e">
        <f>#REF!</f>
        <v>#REF!</v>
      </c>
      <c r="F363" s="88"/>
      <c r="G363" s="88"/>
      <c r="H363" s="88"/>
      <c r="I363" s="88"/>
      <c r="J363" s="88"/>
      <c r="K363" s="88"/>
      <c r="L363" s="92"/>
      <c r="M363" s="92"/>
      <c r="N363" s="92"/>
      <c r="O363" s="92"/>
      <c r="P363" s="92"/>
      <c r="Q363" s="42">
        <v>12.9</v>
      </c>
      <c r="R363" s="42">
        <v>20</v>
      </c>
      <c r="S363" s="53">
        <f>R363*Q363</f>
        <v>258</v>
      </c>
      <c r="T363" s="46"/>
      <c r="U363" s="31"/>
    </row>
    <row r="364" spans="1:21" ht="14.25" customHeight="1">
      <c r="A364" s="40">
        <v>5</v>
      </c>
      <c r="B364" s="41" t="s">
        <v>633</v>
      </c>
      <c r="C364" s="40" t="s">
        <v>289</v>
      </c>
      <c r="D364" s="90" t="e">
        <f>#REF!</f>
        <v>#REF!</v>
      </c>
      <c r="E364" s="91" t="e">
        <f>#REF!</f>
        <v>#REF!</v>
      </c>
      <c r="F364" s="88"/>
      <c r="G364" s="88"/>
      <c r="H364" s="88"/>
      <c r="I364" s="88"/>
      <c r="J364" s="88"/>
      <c r="K364" s="88"/>
      <c r="L364" s="92"/>
      <c r="M364" s="92"/>
      <c r="N364" s="92"/>
      <c r="O364" s="92"/>
      <c r="P364" s="92"/>
      <c r="Q364" s="42">
        <v>17.33</v>
      </c>
      <c r="R364" s="42">
        <v>3</v>
      </c>
      <c r="S364" s="53">
        <f>R364*Q364</f>
        <v>51.989999999999995</v>
      </c>
      <c r="T364" s="46"/>
      <c r="U364" s="31"/>
    </row>
    <row r="365" spans="1:21" ht="14.25" customHeight="1">
      <c r="A365" s="40">
        <v>6</v>
      </c>
      <c r="B365" s="41" t="s">
        <v>634</v>
      </c>
      <c r="C365" s="40" t="s">
        <v>289</v>
      </c>
      <c r="D365" s="90" t="e">
        <f>#REF!</f>
        <v>#REF!</v>
      </c>
      <c r="E365" s="91" t="e">
        <f>#REF!</f>
        <v>#REF!</v>
      </c>
      <c r="F365" s="88"/>
      <c r="G365" s="88"/>
      <c r="H365" s="88"/>
      <c r="I365" s="88"/>
      <c r="J365" s="88"/>
      <c r="K365" s="88"/>
      <c r="L365" s="92"/>
      <c r="M365" s="92"/>
      <c r="N365" s="92"/>
      <c r="O365" s="92"/>
      <c r="P365" s="92"/>
      <c r="Q365" s="42">
        <v>55</v>
      </c>
      <c r="R365" s="42">
        <v>1</v>
      </c>
      <c r="S365" s="53">
        <f>R365*Q365</f>
        <v>55</v>
      </c>
      <c r="T365" s="46"/>
      <c r="U365" s="31"/>
    </row>
    <row r="366" spans="1:21" ht="14.25" customHeight="1">
      <c r="A366" s="40">
        <v>7</v>
      </c>
      <c r="B366" s="41" t="s">
        <v>635</v>
      </c>
      <c r="C366" s="40" t="s">
        <v>289</v>
      </c>
      <c r="D366" s="90" t="e">
        <f>#REF!</f>
        <v>#REF!</v>
      </c>
      <c r="E366" s="91" t="e">
        <f>#REF!</f>
        <v>#REF!</v>
      </c>
      <c r="F366" s="88"/>
      <c r="G366" s="88"/>
      <c r="H366" s="88"/>
      <c r="I366" s="88"/>
      <c r="J366" s="88"/>
      <c r="K366" s="88"/>
      <c r="L366" s="92"/>
      <c r="M366" s="92"/>
      <c r="N366" s="92"/>
      <c r="O366" s="92"/>
      <c r="P366" s="92"/>
      <c r="Q366" s="42">
        <v>71</v>
      </c>
      <c r="R366" s="42">
        <v>1</v>
      </c>
      <c r="S366" s="53">
        <f>R366*Q366</f>
        <v>71</v>
      </c>
      <c r="T366" s="46"/>
      <c r="U366" s="31"/>
    </row>
    <row r="367" spans="1:21" ht="14.25" customHeight="1">
      <c r="A367" s="40">
        <v>8</v>
      </c>
      <c r="B367" s="41" t="s">
        <v>636</v>
      </c>
      <c r="C367" s="40" t="s">
        <v>289</v>
      </c>
      <c r="D367" s="90" t="e">
        <f>#REF!</f>
        <v>#REF!</v>
      </c>
      <c r="E367" s="91" t="e">
        <f>#REF!</f>
        <v>#REF!</v>
      </c>
      <c r="F367" s="88"/>
      <c r="G367" s="88"/>
      <c r="H367" s="88"/>
      <c r="I367" s="88"/>
      <c r="J367" s="88"/>
      <c r="K367" s="88"/>
      <c r="L367" s="92"/>
      <c r="M367" s="92"/>
      <c r="N367" s="92"/>
      <c r="O367" s="92"/>
      <c r="P367" s="92"/>
      <c r="Q367" s="42">
        <v>83.8</v>
      </c>
      <c r="R367" s="42">
        <v>12</v>
      </c>
      <c r="S367" s="53">
        <f>R367*Q367</f>
        <v>1005.5999999999999</v>
      </c>
      <c r="T367" s="46"/>
      <c r="U367" s="31"/>
    </row>
    <row r="368" spans="1:21" ht="12.75" customHeight="1">
      <c r="A368" s="40">
        <v>9</v>
      </c>
      <c r="B368" s="41" t="s">
        <v>637</v>
      </c>
      <c r="C368" s="40" t="s">
        <v>289</v>
      </c>
      <c r="D368" s="90"/>
      <c r="E368" s="91"/>
      <c r="F368" s="88"/>
      <c r="G368" s="88"/>
      <c r="H368" s="90" t="e">
        <f>#REF!</f>
        <v>#REF!</v>
      </c>
      <c r="I368" s="91" t="e">
        <f>#REF!</f>
        <v>#REF!</v>
      </c>
      <c r="J368" s="88"/>
      <c r="K368" s="88"/>
      <c r="L368" s="92"/>
      <c r="M368" s="92"/>
      <c r="N368" s="92"/>
      <c r="O368" s="92"/>
      <c r="P368" s="92"/>
      <c r="Q368" s="42">
        <v>750</v>
      </c>
      <c r="R368" s="42">
        <v>1</v>
      </c>
      <c r="S368" s="53">
        <f>R368*Q368</f>
        <v>750</v>
      </c>
      <c r="T368" s="46"/>
      <c r="U368" s="31"/>
    </row>
    <row r="369" spans="1:21" ht="12.75" customHeight="1">
      <c r="A369" s="40">
        <v>10</v>
      </c>
      <c r="B369" s="41" t="s">
        <v>638</v>
      </c>
      <c r="C369" s="40" t="s">
        <v>289</v>
      </c>
      <c r="D369" s="90" t="e">
        <f>#REF!</f>
        <v>#REF!</v>
      </c>
      <c r="E369" s="91" t="e">
        <f>#REF!</f>
        <v>#REF!</v>
      </c>
      <c r="F369" s="88"/>
      <c r="G369" s="88"/>
      <c r="H369" s="88"/>
      <c r="I369" s="88"/>
      <c r="J369" s="88"/>
      <c r="K369" s="88"/>
      <c r="L369" s="92"/>
      <c r="M369" s="92"/>
      <c r="N369" s="92"/>
      <c r="O369" s="92"/>
      <c r="P369" s="92"/>
      <c r="Q369" s="42">
        <v>540</v>
      </c>
      <c r="R369" s="42">
        <v>1</v>
      </c>
      <c r="S369" s="53">
        <f>R369*Q369</f>
        <v>540</v>
      </c>
      <c r="T369" s="46"/>
      <c r="U369" s="31"/>
    </row>
    <row r="370" spans="1:21" ht="12.75" customHeight="1">
      <c r="A370" s="40">
        <v>11</v>
      </c>
      <c r="B370" s="41" t="s">
        <v>639</v>
      </c>
      <c r="C370" s="40" t="s">
        <v>289</v>
      </c>
      <c r="D370" s="90" t="e">
        <f>#REF!</f>
        <v>#REF!</v>
      </c>
      <c r="E370" s="91" t="e">
        <f>#REF!</f>
        <v>#REF!</v>
      </c>
      <c r="F370" s="88"/>
      <c r="G370" s="88"/>
      <c r="H370" s="88"/>
      <c r="I370" s="88"/>
      <c r="J370" s="88"/>
      <c r="K370" s="88"/>
      <c r="L370" s="92"/>
      <c r="M370" s="92"/>
      <c r="N370" s="92"/>
      <c r="O370" s="92"/>
      <c r="P370" s="92"/>
      <c r="Q370" s="42">
        <v>260</v>
      </c>
      <c r="R370" s="42">
        <v>1</v>
      </c>
      <c r="S370" s="53">
        <f>R370*Q370</f>
        <v>260</v>
      </c>
      <c r="T370" s="46"/>
      <c r="U370" s="31"/>
    </row>
    <row r="371" spans="1:21" ht="12.75" customHeight="1">
      <c r="A371" s="40">
        <v>12</v>
      </c>
      <c r="B371" s="41" t="s">
        <v>640</v>
      </c>
      <c r="C371" s="40" t="s">
        <v>289</v>
      </c>
      <c r="D371" s="90" t="e">
        <f>#REF!</f>
        <v>#REF!</v>
      </c>
      <c r="E371" s="91" t="e">
        <f>#REF!</f>
        <v>#REF!</v>
      </c>
      <c r="F371" s="88"/>
      <c r="G371" s="88"/>
      <c r="H371" s="88"/>
      <c r="I371" s="88"/>
      <c r="J371" s="88"/>
      <c r="K371" s="88"/>
      <c r="L371" s="92"/>
      <c r="M371" s="92"/>
      <c r="N371" s="92"/>
      <c r="O371" s="92"/>
      <c r="P371" s="92"/>
      <c r="Q371" s="42">
        <v>346</v>
      </c>
      <c r="R371" s="42">
        <v>1</v>
      </c>
      <c r="S371" s="53">
        <f>R371*Q371</f>
        <v>346</v>
      </c>
      <c r="T371" s="46"/>
      <c r="U371" s="31"/>
    </row>
    <row r="372" spans="1:21" ht="12.75" customHeight="1">
      <c r="A372" s="40">
        <v>13</v>
      </c>
      <c r="B372" s="41" t="s">
        <v>641</v>
      </c>
      <c r="C372" s="40" t="s">
        <v>289</v>
      </c>
      <c r="D372" s="90" t="e">
        <f>#REF!</f>
        <v>#REF!</v>
      </c>
      <c r="E372" s="91" t="e">
        <f>#REF!</f>
        <v>#REF!</v>
      </c>
      <c r="F372" s="88"/>
      <c r="G372" s="88"/>
      <c r="H372" s="88"/>
      <c r="I372" s="88"/>
      <c r="J372" s="88"/>
      <c r="K372" s="88"/>
      <c r="L372" s="92"/>
      <c r="M372" s="92"/>
      <c r="N372" s="92"/>
      <c r="O372" s="92"/>
      <c r="P372" s="92"/>
      <c r="Q372" s="42">
        <v>300</v>
      </c>
      <c r="R372" s="42">
        <v>1</v>
      </c>
      <c r="S372" s="53">
        <f>R372*Q372</f>
        <v>300</v>
      </c>
      <c r="T372" s="46"/>
      <c r="U372" s="31"/>
    </row>
    <row r="373" spans="1:21" ht="14.25" customHeight="1">
      <c r="A373" s="40">
        <v>14</v>
      </c>
      <c r="B373" s="41" t="s">
        <v>642</v>
      </c>
      <c r="C373" s="40" t="s">
        <v>289</v>
      </c>
      <c r="D373" s="90" t="e">
        <f>#REF!</f>
        <v>#REF!</v>
      </c>
      <c r="E373" s="91" t="e">
        <f>#REF!</f>
        <v>#REF!</v>
      </c>
      <c r="F373" s="90"/>
      <c r="G373" s="91"/>
      <c r="H373" s="88"/>
      <c r="I373" s="88"/>
      <c r="J373" s="88"/>
      <c r="K373" s="88"/>
      <c r="L373" s="92"/>
      <c r="M373" s="92"/>
      <c r="N373" s="92"/>
      <c r="O373" s="92"/>
      <c r="P373" s="92"/>
      <c r="Q373" s="42">
        <v>4554.72</v>
      </c>
      <c r="R373" s="42">
        <v>1</v>
      </c>
      <c r="S373" s="53">
        <f>R373*Q373</f>
        <v>4554.72</v>
      </c>
      <c r="T373" s="46"/>
      <c r="U373" s="31"/>
    </row>
    <row r="374" spans="1:21" ht="14.25" customHeight="1">
      <c r="A374" s="40">
        <v>15</v>
      </c>
      <c r="B374" s="41" t="s">
        <v>643</v>
      </c>
      <c r="C374" s="40" t="s">
        <v>289</v>
      </c>
      <c r="D374" s="88"/>
      <c r="E374" s="88"/>
      <c r="F374" s="90" t="e">
        <f>#REF!</f>
        <v>#REF!</v>
      </c>
      <c r="G374" s="91" t="e">
        <f>#REF!</f>
        <v>#REF!</v>
      </c>
      <c r="H374" s="88"/>
      <c r="I374" s="88"/>
      <c r="J374" s="88"/>
      <c r="K374" s="88"/>
      <c r="L374" s="92"/>
      <c r="M374" s="92"/>
      <c r="N374" s="92"/>
      <c r="O374" s="92"/>
      <c r="P374" s="92"/>
      <c r="Q374" s="42">
        <v>35.6</v>
      </c>
      <c r="R374" s="42">
        <v>10</v>
      </c>
      <c r="S374" s="53">
        <f>R374*Q374</f>
        <v>356</v>
      </c>
      <c r="T374" s="46"/>
      <c r="U374" s="31"/>
    </row>
    <row r="375" spans="1:21" ht="25.5" customHeight="1">
      <c r="A375" s="40">
        <v>16</v>
      </c>
      <c r="B375" s="58" t="s">
        <v>644</v>
      </c>
      <c r="C375" s="64" t="s">
        <v>289</v>
      </c>
      <c r="D375" s="100"/>
      <c r="E375" s="100"/>
      <c r="F375" s="101" t="e">
        <f>#REF!</f>
        <v>#REF!</v>
      </c>
      <c r="G375" s="93" t="e">
        <f>#REF!</f>
        <v>#REF!</v>
      </c>
      <c r="H375" s="100"/>
      <c r="I375" s="100"/>
      <c r="J375" s="100"/>
      <c r="K375" s="100"/>
      <c r="L375" s="102"/>
      <c r="M375" s="102"/>
      <c r="N375" s="102"/>
      <c r="O375" s="102"/>
      <c r="P375" s="102"/>
      <c r="Q375" s="103">
        <v>18.4</v>
      </c>
      <c r="R375" s="103">
        <v>2</v>
      </c>
      <c r="S375" s="53">
        <f>R375*Q375</f>
        <v>36.8</v>
      </c>
      <c r="T375" s="46"/>
      <c r="U375" s="31"/>
    </row>
    <row r="376" spans="1:21" ht="25.5" customHeight="1">
      <c r="A376" s="40">
        <v>17</v>
      </c>
      <c r="B376" s="58" t="s">
        <v>645</v>
      </c>
      <c r="C376" s="64" t="s">
        <v>289</v>
      </c>
      <c r="D376" s="100"/>
      <c r="E376" s="100"/>
      <c r="F376" s="101" t="e">
        <f>#REF!</f>
        <v>#REF!</v>
      </c>
      <c r="G376" s="93" t="e">
        <f>#REF!</f>
        <v>#REF!</v>
      </c>
      <c r="H376" s="100"/>
      <c r="I376" s="100"/>
      <c r="J376" s="100"/>
      <c r="K376" s="100"/>
      <c r="L376" s="102"/>
      <c r="M376" s="102"/>
      <c r="N376" s="102"/>
      <c r="O376" s="102"/>
      <c r="P376" s="102"/>
      <c r="Q376" s="103">
        <v>0.425</v>
      </c>
      <c r="R376" s="103">
        <v>50</v>
      </c>
      <c r="S376" s="53">
        <f>R376*Q376</f>
        <v>21.25</v>
      </c>
      <c r="T376" s="46"/>
      <c r="U376" s="31"/>
    </row>
    <row r="377" spans="1:21" ht="25.5" customHeight="1">
      <c r="A377" s="40">
        <v>18</v>
      </c>
      <c r="B377" s="58" t="s">
        <v>646</v>
      </c>
      <c r="C377" s="64" t="s">
        <v>289</v>
      </c>
      <c r="D377" s="100"/>
      <c r="E377" s="100"/>
      <c r="F377" s="101" t="e">
        <f>#REF!</f>
        <v>#REF!</v>
      </c>
      <c r="G377" s="93" t="e">
        <f>#REF!</f>
        <v>#REF!</v>
      </c>
      <c r="H377" s="100"/>
      <c r="I377" s="100"/>
      <c r="J377" s="100"/>
      <c r="K377" s="100"/>
      <c r="L377" s="102"/>
      <c r="M377" s="102"/>
      <c r="N377" s="102"/>
      <c r="O377" s="102"/>
      <c r="P377" s="102"/>
      <c r="Q377" s="103">
        <v>0.32</v>
      </c>
      <c r="R377" s="103">
        <v>150</v>
      </c>
      <c r="S377" s="53">
        <f>R377*Q377</f>
        <v>48</v>
      </c>
      <c r="T377" s="46"/>
      <c r="U377" s="31"/>
    </row>
    <row r="378" spans="1:21" ht="12.75" customHeight="1">
      <c r="A378" s="40">
        <v>19</v>
      </c>
      <c r="B378" s="58" t="s">
        <v>647</v>
      </c>
      <c r="C378" s="64" t="s">
        <v>289</v>
      </c>
      <c r="D378" s="100"/>
      <c r="E378" s="100"/>
      <c r="F378" s="101" t="e">
        <f>#REF!</f>
        <v>#REF!</v>
      </c>
      <c r="G378" s="93" t="e">
        <f>#REF!</f>
        <v>#REF!</v>
      </c>
      <c r="H378" s="100"/>
      <c r="I378" s="100"/>
      <c r="J378" s="100"/>
      <c r="K378" s="100"/>
      <c r="L378" s="102"/>
      <c r="M378" s="102"/>
      <c r="N378" s="102"/>
      <c r="O378" s="102"/>
      <c r="P378" s="102"/>
      <c r="Q378" s="103">
        <v>795</v>
      </c>
      <c r="R378" s="103">
        <v>1</v>
      </c>
      <c r="S378" s="53">
        <f>R378*Q378</f>
        <v>795</v>
      </c>
      <c r="T378" s="46"/>
      <c r="U378" s="31"/>
    </row>
    <row r="379" spans="1:21" ht="26.25" customHeight="1">
      <c r="A379" s="40">
        <v>20</v>
      </c>
      <c r="B379" s="58" t="s">
        <v>648</v>
      </c>
      <c r="C379" s="64" t="s">
        <v>289</v>
      </c>
      <c r="D379" s="100"/>
      <c r="E379" s="100"/>
      <c r="F379" s="101" t="e">
        <f>#REF!</f>
        <v>#REF!</v>
      </c>
      <c r="G379" s="93" t="e">
        <f>#REF!</f>
        <v>#REF!</v>
      </c>
      <c r="H379" s="100"/>
      <c r="I379" s="100"/>
      <c r="J379" s="100"/>
      <c r="K379" s="100"/>
      <c r="L379" s="102"/>
      <c r="M379" s="102"/>
      <c r="N379" s="102"/>
      <c r="O379" s="102"/>
      <c r="P379" s="102"/>
      <c r="Q379" s="103">
        <v>31.6</v>
      </c>
      <c r="R379" s="103">
        <v>8</v>
      </c>
      <c r="S379" s="53">
        <f>R379*Q379</f>
        <v>252.8</v>
      </c>
      <c r="T379" s="46"/>
      <c r="U379" s="31"/>
    </row>
    <row r="380" spans="1:21" ht="26.25" customHeight="1">
      <c r="A380" s="40">
        <v>21</v>
      </c>
      <c r="B380" s="61" t="s">
        <v>649</v>
      </c>
      <c r="C380" s="64" t="s">
        <v>289</v>
      </c>
      <c r="D380" s="100"/>
      <c r="E380" s="100"/>
      <c r="F380" s="101" t="e">
        <f>#REF!</f>
        <v>#REF!</v>
      </c>
      <c r="G380" s="93" t="e">
        <f>#REF!</f>
        <v>#REF!</v>
      </c>
      <c r="H380" s="100"/>
      <c r="I380" s="100"/>
      <c r="J380" s="100"/>
      <c r="K380" s="100"/>
      <c r="L380" s="102"/>
      <c r="M380" s="102"/>
      <c r="N380" s="102"/>
      <c r="O380" s="102"/>
      <c r="P380" s="102"/>
      <c r="Q380" s="103">
        <v>1376</v>
      </c>
      <c r="R380" s="103">
        <v>1</v>
      </c>
      <c r="S380" s="53">
        <f>R380*Q380</f>
        <v>1376</v>
      </c>
      <c r="T380" s="46"/>
      <c r="U380" s="31"/>
    </row>
    <row r="381" spans="1:21" ht="15" customHeight="1">
      <c r="A381" s="40">
        <v>22</v>
      </c>
      <c r="B381" s="104" t="s">
        <v>650</v>
      </c>
      <c r="C381" s="64" t="s">
        <v>289</v>
      </c>
      <c r="D381" s="100"/>
      <c r="E381" s="100"/>
      <c r="F381" s="101" t="e">
        <f>#REF!</f>
        <v>#REF!</v>
      </c>
      <c r="G381" s="93" t="e">
        <f>#REF!</f>
        <v>#REF!</v>
      </c>
      <c r="H381" s="100"/>
      <c r="I381" s="100"/>
      <c r="J381" s="100"/>
      <c r="K381" s="100"/>
      <c r="L381" s="102"/>
      <c r="M381" s="102"/>
      <c r="N381" s="102"/>
      <c r="O381" s="102"/>
      <c r="P381" s="102"/>
      <c r="Q381" s="103">
        <v>19.167</v>
      </c>
      <c r="R381" s="103">
        <v>17</v>
      </c>
      <c r="S381" s="53">
        <f>R381*Q381</f>
        <v>325.83900000000006</v>
      </c>
      <c r="T381" s="46"/>
      <c r="U381" s="31"/>
    </row>
    <row r="382" spans="1:21" ht="26.25" customHeight="1">
      <c r="A382" s="40">
        <v>23</v>
      </c>
      <c r="B382" s="104" t="s">
        <v>651</v>
      </c>
      <c r="C382" s="64" t="s">
        <v>289</v>
      </c>
      <c r="D382" s="100"/>
      <c r="E382" s="100"/>
      <c r="F382" s="101" t="e">
        <f>#REF!</f>
        <v>#REF!</v>
      </c>
      <c r="G382" s="93" t="e">
        <f>#REF!</f>
        <v>#REF!</v>
      </c>
      <c r="H382" s="100"/>
      <c r="I382" s="100"/>
      <c r="J382" s="100"/>
      <c r="K382" s="100"/>
      <c r="L382" s="102"/>
      <c r="M382" s="102"/>
      <c r="N382" s="102"/>
      <c r="O382" s="102"/>
      <c r="P382" s="102"/>
      <c r="Q382" s="103">
        <v>173.44</v>
      </c>
      <c r="R382" s="103">
        <v>1</v>
      </c>
      <c r="S382" s="53">
        <f>R382*Q382</f>
        <v>173.44</v>
      </c>
      <c r="T382" s="46"/>
      <c r="U382" s="31"/>
    </row>
    <row r="383" spans="1:21" ht="15.75" customHeight="1">
      <c r="A383" s="99" t="s">
        <v>652</v>
      </c>
      <c r="B383" s="99"/>
      <c r="C383" s="78"/>
      <c r="D383" s="79"/>
      <c r="E383" s="80" t="e">
        <f>SUM(E360:E382)</f>
        <v>#REF!</v>
      </c>
      <c r="F383" s="79"/>
      <c r="G383" s="80" t="e">
        <f>SUM(G360:G382)</f>
        <v>#REF!</v>
      </c>
      <c r="H383" s="79"/>
      <c r="I383" s="80" t="e">
        <f>SUM(I360:I382)</f>
        <v>#REF!</v>
      </c>
      <c r="J383" s="79"/>
      <c r="K383" s="80">
        <f>SUM(K360:K382)</f>
        <v>0</v>
      </c>
      <c r="L383" s="81"/>
      <c r="M383" s="81"/>
      <c r="N383" s="81"/>
      <c r="O383" s="81"/>
      <c r="P383" s="82" t="e">
        <f>#REF!/#REF!</f>
        <v>#REF!</v>
      </c>
      <c r="Q383" s="82"/>
      <c r="R383" s="83"/>
      <c r="S383" s="36">
        <f>SUM(S360:S382)</f>
        <v>14033.439</v>
      </c>
      <c r="T383" s="84"/>
      <c r="U383" s="85">
        <f>S383/S428</f>
        <v>0.027209462625244766</v>
      </c>
    </row>
    <row r="384" spans="1:21" ht="15.75" customHeight="1">
      <c r="A384" s="99" t="s">
        <v>653</v>
      </c>
      <c r="B384" s="99"/>
      <c r="C384" s="78"/>
      <c r="D384" s="79"/>
      <c r="E384" s="79"/>
      <c r="F384" s="79"/>
      <c r="G384" s="79"/>
      <c r="H384" s="79"/>
      <c r="I384" s="79"/>
      <c r="J384" s="79"/>
      <c r="K384" s="79"/>
      <c r="L384" s="81"/>
      <c r="M384" s="81"/>
      <c r="N384" s="81"/>
      <c r="O384" s="81"/>
      <c r="P384" s="81"/>
      <c r="Q384" s="81"/>
      <c r="R384" s="43"/>
      <c r="S384" s="86"/>
      <c r="T384" s="87"/>
      <c r="U384" s="31"/>
    </row>
    <row r="385" spans="1:21" ht="30" customHeight="1">
      <c r="A385" s="88">
        <v>1</v>
      </c>
      <c r="B385" s="89" t="s">
        <v>654</v>
      </c>
      <c r="C385" s="88" t="s">
        <v>289</v>
      </c>
      <c r="D385" s="88"/>
      <c r="E385" s="88"/>
      <c r="F385" s="88"/>
      <c r="G385" s="88"/>
      <c r="H385" s="88" t="e">
        <f>#REF!</f>
        <v>#REF!</v>
      </c>
      <c r="I385" s="91" t="e">
        <f>#REF!</f>
        <v>#REF!</v>
      </c>
      <c r="J385" s="90"/>
      <c r="K385" s="91"/>
      <c r="L385" s="92"/>
      <c r="M385" s="92"/>
      <c r="N385" s="92"/>
      <c r="O385" s="92"/>
      <c r="P385" s="92"/>
      <c r="Q385" s="90">
        <v>950</v>
      </c>
      <c r="R385" s="42">
        <v>1</v>
      </c>
      <c r="S385" s="53">
        <f>Q385*R385</f>
        <v>950</v>
      </c>
      <c r="T385" s="93"/>
      <c r="U385" s="31"/>
    </row>
    <row r="386" spans="1:21" s="2" customFormat="1" ht="30" customHeight="1">
      <c r="A386" s="40">
        <v>2</v>
      </c>
      <c r="B386" s="41" t="s">
        <v>655</v>
      </c>
      <c r="C386" s="40" t="s">
        <v>289</v>
      </c>
      <c r="D386" s="40"/>
      <c r="E386" s="40"/>
      <c r="F386" s="40"/>
      <c r="G386" s="40"/>
      <c r="H386" s="40" t="e">
        <f>#REF!</f>
        <v>#REF!</v>
      </c>
      <c r="I386" s="50" t="e">
        <f>#REF!</f>
        <v>#REF!</v>
      </c>
      <c r="J386" s="42"/>
      <c r="K386" s="50"/>
      <c r="L386" s="43"/>
      <c r="M386" s="43"/>
      <c r="N386" s="43"/>
      <c r="O386" s="43"/>
      <c r="P386" s="43"/>
      <c r="Q386" s="42">
        <v>86.641</v>
      </c>
      <c r="R386" s="42">
        <v>3</v>
      </c>
      <c r="S386" s="53">
        <f>Q386*R386</f>
        <v>259.923</v>
      </c>
      <c r="T386" s="46"/>
      <c r="U386" s="31"/>
    </row>
    <row r="387" spans="1:21" ht="24.75" customHeight="1">
      <c r="A387" s="88">
        <v>3</v>
      </c>
      <c r="B387" s="105" t="s">
        <v>656</v>
      </c>
      <c r="C387" s="88" t="s">
        <v>542</v>
      </c>
      <c r="D387" s="88" t="e">
        <f>#REF!</f>
        <v>#REF!</v>
      </c>
      <c r="E387" s="91" t="e">
        <f>#REF!</f>
        <v>#REF!</v>
      </c>
      <c r="F387" s="90"/>
      <c r="G387" s="91"/>
      <c r="H387" s="88"/>
      <c r="I387" s="88"/>
      <c r="J387" s="88"/>
      <c r="K387" s="88"/>
      <c r="L387" s="92"/>
      <c r="M387" s="92"/>
      <c r="N387" s="92"/>
      <c r="O387" s="92"/>
      <c r="P387" s="92"/>
      <c r="Q387" s="90">
        <v>1200</v>
      </c>
      <c r="R387" s="42">
        <v>1</v>
      </c>
      <c r="S387" s="53">
        <v>1200</v>
      </c>
      <c r="T387" s="93"/>
      <c r="U387" s="31"/>
    </row>
    <row r="388" spans="1:21" ht="15.75" customHeight="1">
      <c r="A388" s="99" t="s">
        <v>657</v>
      </c>
      <c r="B388" s="99"/>
      <c r="C388" s="78"/>
      <c r="D388" s="79"/>
      <c r="E388" s="80" t="e">
        <f>SUM(E385:E387)</f>
        <v>#REF!</v>
      </c>
      <c r="F388" s="79"/>
      <c r="G388" s="80">
        <f>SUM(G385:G387)</f>
        <v>0</v>
      </c>
      <c r="H388" s="79"/>
      <c r="I388" s="80" t="e">
        <f>SUM(I385:I387)</f>
        <v>#REF!</v>
      </c>
      <c r="J388" s="79"/>
      <c r="K388" s="80">
        <f>SUM(K385:K387)</f>
        <v>0</v>
      </c>
      <c r="L388" s="81"/>
      <c r="M388" s="81"/>
      <c r="N388" s="81"/>
      <c r="O388" s="81"/>
      <c r="P388" s="82" t="e">
        <f>#REF!/#REF!</f>
        <v>#REF!</v>
      </c>
      <c r="Q388" s="82"/>
      <c r="R388" s="83"/>
      <c r="S388" s="36">
        <f>SUM(S385:S387)</f>
        <v>2409.923</v>
      </c>
      <c r="T388" s="84"/>
      <c r="U388" s="85">
        <f>S388/S428</f>
        <v>0.004672604469810838</v>
      </c>
    </row>
    <row r="389" spans="1:21" ht="15.75" customHeight="1">
      <c r="A389" s="99" t="s">
        <v>658</v>
      </c>
      <c r="B389" s="99"/>
      <c r="C389" s="78"/>
      <c r="D389" s="79"/>
      <c r="E389" s="79"/>
      <c r="F389" s="79"/>
      <c r="G389" s="79"/>
      <c r="H389" s="79"/>
      <c r="I389" s="79"/>
      <c r="J389" s="79"/>
      <c r="K389" s="79"/>
      <c r="L389" s="81"/>
      <c r="M389" s="81"/>
      <c r="N389" s="81"/>
      <c r="O389" s="81"/>
      <c r="P389" s="81"/>
      <c r="Q389" s="81"/>
      <c r="R389" s="43"/>
      <c r="S389" s="86"/>
      <c r="T389" s="87"/>
      <c r="U389" s="31"/>
    </row>
    <row r="390" spans="1:21" ht="30" customHeight="1">
      <c r="A390" s="88">
        <v>1</v>
      </c>
      <c r="B390" s="89" t="s">
        <v>659</v>
      </c>
      <c r="C390" s="88" t="s">
        <v>289</v>
      </c>
      <c r="D390" s="88" t="e">
        <f>#REF!</f>
        <v>#REF!</v>
      </c>
      <c r="E390" s="91" t="e">
        <f>#REF!</f>
        <v>#REF!</v>
      </c>
      <c r="F390" s="88"/>
      <c r="G390" s="91"/>
      <c r="H390" s="88"/>
      <c r="I390" s="88"/>
      <c r="J390" s="88"/>
      <c r="K390" s="88"/>
      <c r="L390" s="92"/>
      <c r="M390" s="92"/>
      <c r="N390" s="92"/>
      <c r="O390" s="92"/>
      <c r="P390" s="92"/>
      <c r="Q390" s="88">
        <v>1625</v>
      </c>
      <c r="R390" s="40">
        <v>2</v>
      </c>
      <c r="S390" s="53">
        <f>Q390*R390</f>
        <v>3250</v>
      </c>
      <c r="T390" s="93"/>
      <c r="U390" s="31"/>
    </row>
    <row r="391" spans="1:21" ht="30" customHeight="1">
      <c r="A391" s="88">
        <v>2</v>
      </c>
      <c r="B391" s="89" t="s">
        <v>660</v>
      </c>
      <c r="C391" s="88" t="s">
        <v>289</v>
      </c>
      <c r="D391" s="88" t="e">
        <f>#REF!</f>
        <v>#REF!</v>
      </c>
      <c r="E391" s="91" t="e">
        <f>#REF!</f>
        <v>#REF!</v>
      </c>
      <c r="F391" s="88"/>
      <c r="G391" s="91"/>
      <c r="H391" s="88"/>
      <c r="I391" s="88"/>
      <c r="J391" s="88"/>
      <c r="K391" s="88"/>
      <c r="L391" s="92"/>
      <c r="M391" s="92"/>
      <c r="N391" s="92"/>
      <c r="O391" s="92"/>
      <c r="P391" s="92"/>
      <c r="Q391" s="88">
        <v>1975.67</v>
      </c>
      <c r="R391" s="40">
        <v>3</v>
      </c>
      <c r="S391" s="53">
        <f>Q391*R391</f>
        <v>5927.01</v>
      </c>
      <c r="T391" s="93"/>
      <c r="U391" s="31"/>
    </row>
    <row r="392" spans="1:21" s="110" customFormat="1" ht="30" customHeight="1">
      <c r="A392" s="106">
        <v>3</v>
      </c>
      <c r="B392" s="105" t="s">
        <v>661</v>
      </c>
      <c r="C392" s="106" t="s">
        <v>289</v>
      </c>
      <c r="D392" s="106"/>
      <c r="E392" s="106"/>
      <c r="F392" s="106"/>
      <c r="G392" s="106"/>
      <c r="H392" s="106" t="e">
        <f>#REF!</f>
        <v>#REF!</v>
      </c>
      <c r="I392" s="107" t="e">
        <f>#REF!</f>
        <v>#REF!</v>
      </c>
      <c r="J392" s="106"/>
      <c r="K392" s="106"/>
      <c r="L392" s="108"/>
      <c r="M392" s="108"/>
      <c r="N392" s="108"/>
      <c r="O392" s="108"/>
      <c r="P392" s="108"/>
      <c r="Q392" s="106">
        <v>2669.2</v>
      </c>
      <c r="R392" s="40">
        <v>1</v>
      </c>
      <c r="S392" s="53">
        <f>Q392*R392</f>
        <v>2669.2</v>
      </c>
      <c r="T392" s="109"/>
      <c r="U392" s="31"/>
    </row>
    <row r="393" spans="1:21" ht="14.25" customHeight="1">
      <c r="A393" s="88">
        <v>4</v>
      </c>
      <c r="B393" s="89" t="s">
        <v>662</v>
      </c>
      <c r="C393" s="88" t="s">
        <v>289</v>
      </c>
      <c r="D393" s="88"/>
      <c r="E393" s="88"/>
      <c r="F393" s="88"/>
      <c r="G393" s="88"/>
      <c r="H393" s="88" t="e">
        <f>#REF!</f>
        <v>#REF!</v>
      </c>
      <c r="I393" s="91" t="e">
        <f>#REF!</f>
        <v>#REF!</v>
      </c>
      <c r="J393" s="88"/>
      <c r="K393" s="91"/>
      <c r="L393" s="92"/>
      <c r="M393" s="92"/>
      <c r="N393" s="92"/>
      <c r="O393" s="92"/>
      <c r="P393" s="92"/>
      <c r="Q393" s="88">
        <v>992.017</v>
      </c>
      <c r="R393" s="40">
        <v>6</v>
      </c>
      <c r="S393" s="53">
        <f>Q393*R393</f>
        <v>5952.102000000001</v>
      </c>
      <c r="T393" s="93"/>
      <c r="U393" s="31"/>
    </row>
    <row r="394" spans="1:21" s="110" customFormat="1" ht="14.25" customHeight="1">
      <c r="A394" s="106">
        <v>5</v>
      </c>
      <c r="B394" s="105" t="s">
        <v>663</v>
      </c>
      <c r="C394" s="106" t="s">
        <v>289</v>
      </c>
      <c r="D394" s="106"/>
      <c r="E394" s="106"/>
      <c r="F394" s="106"/>
      <c r="G394" s="106"/>
      <c r="H394" s="106" t="e">
        <f>#REF!</f>
        <v>#REF!</v>
      </c>
      <c r="I394" s="107" t="e">
        <f>#REF!</f>
        <v>#REF!</v>
      </c>
      <c r="J394" s="106"/>
      <c r="K394" s="107"/>
      <c r="L394" s="108"/>
      <c r="M394" s="108"/>
      <c r="N394" s="108"/>
      <c r="O394" s="108"/>
      <c r="P394" s="108"/>
      <c r="Q394" s="106">
        <v>741.767</v>
      </c>
      <c r="R394" s="40">
        <v>8</v>
      </c>
      <c r="S394" s="53">
        <f>Q394*R394</f>
        <v>5934.136</v>
      </c>
      <c r="T394" s="109"/>
      <c r="U394" s="31"/>
    </row>
    <row r="395" spans="1:21" ht="12.75" customHeight="1">
      <c r="A395" s="88">
        <v>6</v>
      </c>
      <c r="B395" s="89" t="s">
        <v>664</v>
      </c>
      <c r="C395" s="88" t="s">
        <v>289</v>
      </c>
      <c r="D395" s="88" t="e">
        <f>#REF!</f>
        <v>#REF!</v>
      </c>
      <c r="E395" s="91" t="e">
        <f>#REF!</f>
        <v>#REF!</v>
      </c>
      <c r="F395" s="88"/>
      <c r="G395" s="88"/>
      <c r="H395" s="88"/>
      <c r="I395" s="88"/>
      <c r="J395" s="88"/>
      <c r="K395" s="88"/>
      <c r="L395" s="92"/>
      <c r="M395" s="92"/>
      <c r="N395" s="92"/>
      <c r="O395" s="92"/>
      <c r="P395" s="92"/>
      <c r="Q395" s="88">
        <v>3622.5</v>
      </c>
      <c r="R395" s="40">
        <v>1</v>
      </c>
      <c r="S395" s="53">
        <f>Q395*R395</f>
        <v>3622.5</v>
      </c>
      <c r="T395" s="93"/>
      <c r="U395" s="31"/>
    </row>
    <row r="396" spans="1:21" ht="14.25" customHeight="1">
      <c r="A396" s="77" t="s">
        <v>665</v>
      </c>
      <c r="B396" s="77"/>
      <c r="C396" s="78"/>
      <c r="D396" s="79"/>
      <c r="E396" s="80" t="e">
        <f>SUM(E390:E395)</f>
        <v>#REF!</v>
      </c>
      <c r="F396" s="79"/>
      <c r="G396" s="80">
        <f>SUM(G390:G395)</f>
        <v>0</v>
      </c>
      <c r="H396" s="79"/>
      <c r="I396" s="80" t="e">
        <f>SUM(I390:I395)</f>
        <v>#REF!</v>
      </c>
      <c r="J396" s="79"/>
      <c r="K396" s="80">
        <f>SUM(K390:K395)</f>
        <v>0</v>
      </c>
      <c r="L396" s="81"/>
      <c r="M396" s="81"/>
      <c r="N396" s="81"/>
      <c r="O396" s="81"/>
      <c r="P396" s="82" t="e">
        <f>#REF!/#REF!</f>
        <v>#REF!</v>
      </c>
      <c r="Q396" s="82"/>
      <c r="R396" s="83"/>
      <c r="S396" s="36">
        <f>SUM(S390:S395)</f>
        <v>27354.948</v>
      </c>
      <c r="T396" s="84"/>
      <c r="U396" s="85">
        <f>S396/S428</f>
        <v>0.05303856276579918</v>
      </c>
    </row>
    <row r="397" spans="1:21" ht="14.25" customHeight="1">
      <c r="A397" s="77" t="s">
        <v>666</v>
      </c>
      <c r="B397" s="77"/>
      <c r="C397" s="78"/>
      <c r="D397" s="79"/>
      <c r="E397" s="79"/>
      <c r="F397" s="79"/>
      <c r="G397" s="79"/>
      <c r="H397" s="79"/>
      <c r="I397" s="79"/>
      <c r="J397" s="79"/>
      <c r="K397" s="79"/>
      <c r="L397" s="81"/>
      <c r="M397" s="81"/>
      <c r="N397" s="81"/>
      <c r="O397" s="81"/>
      <c r="P397" s="81"/>
      <c r="Q397" s="81"/>
      <c r="R397" s="43"/>
      <c r="S397" s="86"/>
      <c r="T397" s="87"/>
      <c r="U397" s="31"/>
    </row>
    <row r="398" spans="1:21" s="2" customFormat="1" ht="18.75" customHeight="1">
      <c r="A398" s="40">
        <v>1</v>
      </c>
      <c r="B398" s="41" t="s">
        <v>667</v>
      </c>
      <c r="C398" s="40" t="s">
        <v>289</v>
      </c>
      <c r="D398" s="42" t="e">
        <f>#REF!</f>
        <v>#REF!</v>
      </c>
      <c r="E398" s="50" t="e">
        <f>#REF!</f>
        <v>#REF!</v>
      </c>
      <c r="F398" s="40"/>
      <c r="G398" s="40"/>
      <c r="H398" s="40"/>
      <c r="I398" s="40"/>
      <c r="J398" s="40"/>
      <c r="K398" s="40"/>
      <c r="L398" s="43"/>
      <c r="M398" s="43"/>
      <c r="N398" s="43"/>
      <c r="O398" s="43"/>
      <c r="P398" s="43"/>
      <c r="Q398" s="42">
        <v>19.926</v>
      </c>
      <c r="R398" s="42">
        <v>2</v>
      </c>
      <c r="S398" s="53">
        <f>R398*Q398</f>
        <v>39.852</v>
      </c>
      <c r="T398" s="46"/>
      <c r="U398" s="31"/>
    </row>
    <row r="399" spans="1:21" s="2" customFormat="1" ht="14.25" customHeight="1">
      <c r="A399" s="40">
        <v>2</v>
      </c>
      <c r="B399" s="41" t="s">
        <v>668</v>
      </c>
      <c r="C399" s="40" t="s">
        <v>289</v>
      </c>
      <c r="D399" s="42" t="e">
        <f>#REF!</f>
        <v>#REF!</v>
      </c>
      <c r="E399" s="50" t="e">
        <f>#REF!</f>
        <v>#REF!</v>
      </c>
      <c r="F399" s="40"/>
      <c r="G399" s="40"/>
      <c r="H399" s="40"/>
      <c r="I399" s="40"/>
      <c r="J399" s="40"/>
      <c r="K399" s="40"/>
      <c r="L399" s="43"/>
      <c r="M399" s="43"/>
      <c r="N399" s="43"/>
      <c r="O399" s="43"/>
      <c r="P399" s="43"/>
      <c r="Q399" s="42">
        <v>4.508</v>
      </c>
      <c r="R399" s="42">
        <v>24</v>
      </c>
      <c r="S399" s="53">
        <f>R399*Q399</f>
        <v>108.19200000000001</v>
      </c>
      <c r="T399" s="46"/>
      <c r="U399" s="31"/>
    </row>
    <row r="400" spans="1:21" s="2" customFormat="1" ht="14.25" customHeight="1">
      <c r="A400" s="40">
        <v>3</v>
      </c>
      <c r="B400" s="41" t="s">
        <v>669</v>
      </c>
      <c r="C400" s="40" t="s">
        <v>289</v>
      </c>
      <c r="D400" s="42" t="e">
        <f>#REF!</f>
        <v>#REF!</v>
      </c>
      <c r="E400" s="50" t="e">
        <f>#REF!</f>
        <v>#REF!</v>
      </c>
      <c r="F400" s="40"/>
      <c r="G400" s="40"/>
      <c r="H400" s="40"/>
      <c r="I400" s="40"/>
      <c r="J400" s="40"/>
      <c r="K400" s="40"/>
      <c r="L400" s="43"/>
      <c r="M400" s="43"/>
      <c r="N400" s="43"/>
      <c r="O400" s="43"/>
      <c r="P400" s="43"/>
      <c r="Q400" s="42">
        <v>4.062</v>
      </c>
      <c r="R400" s="42">
        <v>24</v>
      </c>
      <c r="S400" s="53">
        <f>R400*Q400</f>
        <v>97.488</v>
      </c>
      <c r="T400" s="46"/>
      <c r="U400" s="31"/>
    </row>
    <row r="401" spans="1:21" s="2" customFormat="1" ht="30" customHeight="1">
      <c r="A401" s="40">
        <v>4</v>
      </c>
      <c r="B401" s="111" t="s">
        <v>670</v>
      </c>
      <c r="C401" s="40" t="s">
        <v>289</v>
      </c>
      <c r="D401" s="42" t="e">
        <f>#REF!</f>
        <v>#REF!</v>
      </c>
      <c r="E401" s="50" t="e">
        <f>#REF!</f>
        <v>#REF!</v>
      </c>
      <c r="F401" s="40"/>
      <c r="G401" s="40"/>
      <c r="H401" s="40"/>
      <c r="I401" s="40"/>
      <c r="J401" s="40"/>
      <c r="K401" s="40"/>
      <c r="L401" s="43"/>
      <c r="M401" s="43"/>
      <c r="N401" s="43"/>
      <c r="O401" s="43"/>
      <c r="P401" s="43"/>
      <c r="Q401" s="42">
        <v>97</v>
      </c>
      <c r="R401" s="42">
        <v>5</v>
      </c>
      <c r="S401" s="53">
        <f>R401*Q401</f>
        <v>485</v>
      </c>
      <c r="T401" s="46"/>
      <c r="U401" s="31"/>
    </row>
    <row r="402" spans="1:21" s="2" customFormat="1" ht="30" customHeight="1">
      <c r="A402" s="40">
        <v>5</v>
      </c>
      <c r="B402" s="41" t="s">
        <v>671</v>
      </c>
      <c r="C402" s="40" t="s">
        <v>289</v>
      </c>
      <c r="D402" s="42" t="e">
        <f>#REF!</f>
        <v>#REF!</v>
      </c>
      <c r="E402" s="50" t="e">
        <f>#REF!</f>
        <v>#REF!</v>
      </c>
      <c r="F402" s="40"/>
      <c r="G402" s="40"/>
      <c r="H402" s="40"/>
      <c r="I402" s="40"/>
      <c r="J402" s="40"/>
      <c r="K402" s="40"/>
      <c r="L402" s="43"/>
      <c r="M402" s="43"/>
      <c r="N402" s="43"/>
      <c r="O402" s="43"/>
      <c r="P402" s="43"/>
      <c r="Q402" s="42">
        <v>58.12</v>
      </c>
      <c r="R402" s="42">
        <v>2</v>
      </c>
      <c r="S402" s="53">
        <f>R402*Q402</f>
        <v>116.24</v>
      </c>
      <c r="T402" s="46"/>
      <c r="U402" s="31"/>
    </row>
    <row r="403" spans="1:21" s="2" customFormat="1" ht="30" customHeight="1">
      <c r="A403" s="40">
        <v>6</v>
      </c>
      <c r="B403" s="41" t="s">
        <v>672</v>
      </c>
      <c r="C403" s="40" t="s">
        <v>289</v>
      </c>
      <c r="D403" s="42"/>
      <c r="E403" s="50"/>
      <c r="F403" s="40"/>
      <c r="G403" s="40"/>
      <c r="H403" s="40"/>
      <c r="I403" s="40"/>
      <c r="J403" s="40"/>
      <c r="K403" s="40"/>
      <c r="L403" s="43"/>
      <c r="M403" s="43"/>
      <c r="N403" s="43"/>
      <c r="O403" s="43"/>
      <c r="P403" s="43"/>
      <c r="Q403" s="42">
        <v>128</v>
      </c>
      <c r="R403" s="42">
        <v>3</v>
      </c>
      <c r="S403" s="53">
        <f>R403*Q403</f>
        <v>384</v>
      </c>
      <c r="T403" s="46"/>
      <c r="U403" s="31"/>
    </row>
    <row r="404" spans="1:21" ht="30" customHeight="1">
      <c r="A404" s="40">
        <v>7</v>
      </c>
      <c r="B404" s="89" t="s">
        <v>673</v>
      </c>
      <c r="C404" s="88" t="s">
        <v>289</v>
      </c>
      <c r="D404" s="90" t="e">
        <f>#REF!</f>
        <v>#REF!</v>
      </c>
      <c r="E404" s="91" t="e">
        <f>#REF!</f>
        <v>#REF!</v>
      </c>
      <c r="F404" s="88"/>
      <c r="G404" s="88"/>
      <c r="H404" s="88"/>
      <c r="I404" s="88"/>
      <c r="J404" s="88"/>
      <c r="K404" s="88"/>
      <c r="L404" s="92"/>
      <c r="M404" s="92"/>
      <c r="N404" s="92"/>
      <c r="O404" s="92"/>
      <c r="P404" s="92"/>
      <c r="Q404" s="90">
        <v>1000</v>
      </c>
      <c r="R404" s="42">
        <v>1</v>
      </c>
      <c r="S404" s="53">
        <f>R404*Q404</f>
        <v>1000</v>
      </c>
      <c r="T404" s="93"/>
      <c r="U404" s="31"/>
    </row>
    <row r="405" spans="1:21" ht="14.25" customHeight="1">
      <c r="A405" s="40">
        <v>8</v>
      </c>
      <c r="B405" s="89" t="s">
        <v>674</v>
      </c>
      <c r="C405" s="88" t="s">
        <v>289</v>
      </c>
      <c r="D405" s="90" t="e">
        <f>#REF!</f>
        <v>#REF!</v>
      </c>
      <c r="E405" s="91" t="e">
        <f>#REF!</f>
        <v>#REF!</v>
      </c>
      <c r="F405" s="88"/>
      <c r="G405" s="88"/>
      <c r="H405" s="88"/>
      <c r="I405" s="88"/>
      <c r="J405" s="88"/>
      <c r="K405" s="88"/>
      <c r="L405" s="92"/>
      <c r="M405" s="92"/>
      <c r="N405" s="92"/>
      <c r="O405" s="92"/>
      <c r="P405" s="92"/>
      <c r="Q405" s="90">
        <v>600</v>
      </c>
      <c r="R405" s="42">
        <v>1</v>
      </c>
      <c r="S405" s="53">
        <f>R405*Q405</f>
        <v>600</v>
      </c>
      <c r="T405" s="93"/>
      <c r="U405" s="31"/>
    </row>
    <row r="406" spans="1:21" ht="12.75" customHeight="1">
      <c r="A406" s="40">
        <v>9</v>
      </c>
      <c r="B406" s="89" t="s">
        <v>675</v>
      </c>
      <c r="C406" s="88" t="s">
        <v>289</v>
      </c>
      <c r="D406" s="90" t="e">
        <f>#REF!</f>
        <v>#REF!</v>
      </c>
      <c r="E406" s="91" t="e">
        <f>#REF!</f>
        <v>#REF!</v>
      </c>
      <c r="F406" s="88"/>
      <c r="G406" s="88"/>
      <c r="H406" s="88"/>
      <c r="I406" s="88"/>
      <c r="J406" s="88"/>
      <c r="K406" s="88"/>
      <c r="L406" s="92"/>
      <c r="M406" s="92"/>
      <c r="N406" s="92"/>
      <c r="O406" s="92"/>
      <c r="P406" s="92"/>
      <c r="Q406" s="90">
        <v>20</v>
      </c>
      <c r="R406" s="42">
        <v>1</v>
      </c>
      <c r="S406" s="53">
        <f>R406*Q406</f>
        <v>20</v>
      </c>
      <c r="T406" s="93"/>
      <c r="U406" s="31"/>
    </row>
    <row r="407" spans="1:21" ht="12.75" customHeight="1">
      <c r="A407" s="40">
        <v>10</v>
      </c>
      <c r="B407" s="89" t="s">
        <v>676</v>
      </c>
      <c r="C407" s="88" t="s">
        <v>289</v>
      </c>
      <c r="D407" s="90" t="e">
        <f>#REF!</f>
        <v>#REF!</v>
      </c>
      <c r="E407" s="91" t="e">
        <f>#REF!</f>
        <v>#REF!</v>
      </c>
      <c r="F407" s="88"/>
      <c r="G407" s="88"/>
      <c r="H407" s="88"/>
      <c r="I407" s="88"/>
      <c r="J407" s="88"/>
      <c r="K407" s="88"/>
      <c r="L407" s="92"/>
      <c r="M407" s="92"/>
      <c r="N407" s="92"/>
      <c r="O407" s="92"/>
      <c r="P407" s="92"/>
      <c r="Q407" s="90">
        <v>30</v>
      </c>
      <c r="R407" s="42">
        <v>1</v>
      </c>
      <c r="S407" s="53">
        <f>R407*Q407</f>
        <v>30</v>
      </c>
      <c r="T407" s="93"/>
      <c r="U407" s="31"/>
    </row>
    <row r="408" spans="1:21" ht="12.75" customHeight="1">
      <c r="A408" s="40">
        <v>11</v>
      </c>
      <c r="B408" s="89" t="s">
        <v>677</v>
      </c>
      <c r="C408" s="88" t="s">
        <v>289</v>
      </c>
      <c r="D408" s="90" t="e">
        <f>#REF!</f>
        <v>#REF!</v>
      </c>
      <c r="E408" s="91" t="e">
        <f>#REF!</f>
        <v>#REF!</v>
      </c>
      <c r="F408" s="88"/>
      <c r="G408" s="88"/>
      <c r="H408" s="88"/>
      <c r="I408" s="88"/>
      <c r="J408" s="88"/>
      <c r="K408" s="88"/>
      <c r="L408" s="92"/>
      <c r="M408" s="92"/>
      <c r="N408" s="92"/>
      <c r="O408" s="92"/>
      <c r="P408" s="92"/>
      <c r="Q408" s="90">
        <v>30.5</v>
      </c>
      <c r="R408" s="42">
        <v>2</v>
      </c>
      <c r="S408" s="53">
        <f>R408*Q408</f>
        <v>61</v>
      </c>
      <c r="T408" s="93"/>
      <c r="U408" s="31"/>
    </row>
    <row r="409" spans="1:21" ht="12.75" customHeight="1">
      <c r="A409" s="40">
        <v>13</v>
      </c>
      <c r="B409" s="89" t="s">
        <v>678</v>
      </c>
      <c r="C409" s="88" t="s">
        <v>289</v>
      </c>
      <c r="D409" s="90" t="e">
        <f>#REF!</f>
        <v>#REF!</v>
      </c>
      <c r="E409" s="91" t="e">
        <f>#REF!</f>
        <v>#REF!</v>
      </c>
      <c r="F409" s="88"/>
      <c r="G409" s="88"/>
      <c r="H409" s="88"/>
      <c r="I409" s="88"/>
      <c r="J409" s="88"/>
      <c r="K409" s="88"/>
      <c r="L409" s="92"/>
      <c r="M409" s="92"/>
      <c r="N409" s="92"/>
      <c r="O409" s="92"/>
      <c r="P409" s="92"/>
      <c r="Q409" s="90">
        <v>2.8</v>
      </c>
      <c r="R409" s="42">
        <v>2</v>
      </c>
      <c r="S409" s="53">
        <f>R409*Q409</f>
        <v>5.6</v>
      </c>
      <c r="T409" s="93"/>
      <c r="U409" s="31"/>
    </row>
    <row r="410" spans="1:21" ht="12.75" customHeight="1">
      <c r="A410" s="40">
        <v>14</v>
      </c>
      <c r="B410" s="89" t="s">
        <v>679</v>
      </c>
      <c r="C410" s="88" t="s">
        <v>289</v>
      </c>
      <c r="D410" s="90" t="e">
        <f>#REF!</f>
        <v>#REF!</v>
      </c>
      <c r="E410" s="91" t="e">
        <f>#REF!</f>
        <v>#REF!</v>
      </c>
      <c r="F410" s="88"/>
      <c r="G410" s="88"/>
      <c r="H410" s="88"/>
      <c r="I410" s="88"/>
      <c r="J410" s="88"/>
      <c r="K410" s="88"/>
      <c r="L410" s="92"/>
      <c r="M410" s="92"/>
      <c r="N410" s="92"/>
      <c r="O410" s="92"/>
      <c r="P410" s="92"/>
      <c r="Q410" s="90">
        <v>1.33</v>
      </c>
      <c r="R410" s="42">
        <v>10</v>
      </c>
      <c r="S410" s="53">
        <f>R410*Q410</f>
        <v>13.3</v>
      </c>
      <c r="T410" s="93"/>
      <c r="U410" s="31"/>
    </row>
    <row r="411" spans="1:21" ht="12.75" customHeight="1">
      <c r="A411" s="40">
        <v>15</v>
      </c>
      <c r="B411" s="89" t="s">
        <v>680</v>
      </c>
      <c r="C411" s="88" t="s">
        <v>289</v>
      </c>
      <c r="D411" s="90" t="e">
        <f>#REF!</f>
        <v>#REF!</v>
      </c>
      <c r="E411" s="91" t="e">
        <f>#REF!</f>
        <v>#REF!</v>
      </c>
      <c r="F411" s="88"/>
      <c r="G411" s="88"/>
      <c r="H411" s="88"/>
      <c r="I411" s="88"/>
      <c r="J411" s="88"/>
      <c r="K411" s="88"/>
      <c r="L411" s="92"/>
      <c r="M411" s="92"/>
      <c r="N411" s="92"/>
      <c r="O411" s="92"/>
      <c r="P411" s="92"/>
      <c r="Q411" s="90">
        <v>18.5</v>
      </c>
      <c r="R411" s="42">
        <v>5</v>
      </c>
      <c r="S411" s="53">
        <f>R411*Q411</f>
        <v>92.5</v>
      </c>
      <c r="T411" s="93"/>
      <c r="U411" s="31"/>
    </row>
    <row r="412" spans="1:21" ht="12.75" customHeight="1">
      <c r="A412" s="40">
        <v>16</v>
      </c>
      <c r="B412" s="89" t="s">
        <v>681</v>
      </c>
      <c r="C412" s="88" t="s">
        <v>289</v>
      </c>
      <c r="D412" s="90" t="e">
        <f>#REF!</f>
        <v>#REF!</v>
      </c>
      <c r="E412" s="91" t="e">
        <f>#REF!</f>
        <v>#REF!</v>
      </c>
      <c r="F412" s="88"/>
      <c r="G412" s="88"/>
      <c r="H412" s="88"/>
      <c r="I412" s="88"/>
      <c r="J412" s="88"/>
      <c r="K412" s="88"/>
      <c r="L412" s="92"/>
      <c r="M412" s="92"/>
      <c r="N412" s="92"/>
      <c r="O412" s="92"/>
      <c r="P412" s="92"/>
      <c r="Q412" s="90">
        <v>8.98</v>
      </c>
      <c r="R412" s="42">
        <v>2</v>
      </c>
      <c r="S412" s="53">
        <f>R412*Q412</f>
        <v>17.96</v>
      </c>
      <c r="T412" s="93"/>
      <c r="U412" s="31"/>
    </row>
    <row r="413" spans="1:21" ht="12.75" customHeight="1">
      <c r="A413" s="40">
        <v>17</v>
      </c>
      <c r="B413" s="89" t="s">
        <v>682</v>
      </c>
      <c r="C413" s="88" t="s">
        <v>289</v>
      </c>
      <c r="D413" s="90" t="e">
        <f>#REF!</f>
        <v>#REF!</v>
      </c>
      <c r="E413" s="91" t="e">
        <f>#REF!</f>
        <v>#REF!</v>
      </c>
      <c r="F413" s="88"/>
      <c r="G413" s="88"/>
      <c r="H413" s="88"/>
      <c r="I413" s="88"/>
      <c r="J413" s="88"/>
      <c r="K413" s="88"/>
      <c r="L413" s="92"/>
      <c r="M413" s="92"/>
      <c r="N413" s="92"/>
      <c r="O413" s="92"/>
      <c r="P413" s="92"/>
      <c r="Q413" s="90">
        <v>8.287</v>
      </c>
      <c r="R413" s="42">
        <v>2</v>
      </c>
      <c r="S413" s="53">
        <f>R413*Q413</f>
        <v>16.574</v>
      </c>
      <c r="T413" s="93"/>
      <c r="U413" s="31"/>
    </row>
    <row r="414" spans="1:21" ht="12.75" customHeight="1">
      <c r="A414" s="40">
        <v>18</v>
      </c>
      <c r="B414" s="89" t="s">
        <v>683</v>
      </c>
      <c r="C414" s="88" t="s">
        <v>289</v>
      </c>
      <c r="D414" s="90" t="e">
        <f>#REF!</f>
        <v>#REF!</v>
      </c>
      <c r="E414" s="91" t="e">
        <f>#REF!</f>
        <v>#REF!</v>
      </c>
      <c r="F414" s="88"/>
      <c r="G414" s="88"/>
      <c r="H414" s="88"/>
      <c r="I414" s="88"/>
      <c r="J414" s="88"/>
      <c r="K414" s="88"/>
      <c r="L414" s="92"/>
      <c r="M414" s="92"/>
      <c r="N414" s="92"/>
      <c r="O414" s="92"/>
      <c r="P414" s="92"/>
      <c r="Q414" s="90">
        <v>4.45</v>
      </c>
      <c r="R414" s="42">
        <v>1</v>
      </c>
      <c r="S414" s="53">
        <f>R414*Q414</f>
        <v>4.45</v>
      </c>
      <c r="T414" s="93"/>
      <c r="U414" s="31"/>
    </row>
    <row r="415" spans="1:21" ht="25.5" customHeight="1">
      <c r="A415" s="40">
        <v>19</v>
      </c>
      <c r="B415" s="89" t="s">
        <v>684</v>
      </c>
      <c r="C415" s="88" t="s">
        <v>289</v>
      </c>
      <c r="D415" s="90" t="e">
        <f>#REF!</f>
        <v>#REF!</v>
      </c>
      <c r="E415" s="91" t="e">
        <f>#REF!</f>
        <v>#REF!</v>
      </c>
      <c r="F415" s="88"/>
      <c r="G415" s="88"/>
      <c r="H415" s="88"/>
      <c r="I415" s="88"/>
      <c r="J415" s="88"/>
      <c r="K415" s="88"/>
      <c r="L415" s="92"/>
      <c r="M415" s="92"/>
      <c r="N415" s="92"/>
      <c r="O415" s="92"/>
      <c r="P415" s="92"/>
      <c r="Q415" s="90">
        <v>38.727</v>
      </c>
      <c r="R415" s="42">
        <v>1</v>
      </c>
      <c r="S415" s="53">
        <f>R415*Q415</f>
        <v>38.727</v>
      </c>
      <c r="T415" s="93"/>
      <c r="U415" s="31"/>
    </row>
    <row r="416" spans="1:21" ht="16.5" customHeight="1">
      <c r="A416" s="40">
        <v>20</v>
      </c>
      <c r="B416" s="112" t="s">
        <v>685</v>
      </c>
      <c r="C416" s="113" t="s">
        <v>289</v>
      </c>
      <c r="D416" s="90" t="e">
        <f>#REF!</f>
        <v>#REF!</v>
      </c>
      <c r="E416" s="91" t="e">
        <f>#REF!</f>
        <v>#REF!</v>
      </c>
      <c r="F416" s="88"/>
      <c r="G416" s="88"/>
      <c r="H416" s="88"/>
      <c r="I416" s="88"/>
      <c r="J416" s="88"/>
      <c r="K416" s="88"/>
      <c r="L416" s="92"/>
      <c r="M416" s="92"/>
      <c r="N416" s="92"/>
      <c r="O416" s="92"/>
      <c r="P416" s="92"/>
      <c r="Q416" s="114">
        <v>8</v>
      </c>
      <c r="R416" s="115">
        <v>4</v>
      </c>
      <c r="S416" s="53">
        <f>R416*Q416</f>
        <v>32</v>
      </c>
      <c r="T416" s="93"/>
      <c r="U416" s="31"/>
    </row>
    <row r="417" spans="1:21" ht="15.75" customHeight="1">
      <c r="A417" s="40">
        <v>21</v>
      </c>
      <c r="B417" s="112" t="s">
        <v>686</v>
      </c>
      <c r="C417" s="113" t="s">
        <v>289</v>
      </c>
      <c r="D417" s="90" t="e">
        <f>#REF!</f>
        <v>#REF!</v>
      </c>
      <c r="E417" s="91" t="e">
        <f>#REF!</f>
        <v>#REF!</v>
      </c>
      <c r="F417" s="88"/>
      <c r="G417" s="88"/>
      <c r="H417" s="88"/>
      <c r="I417" s="88"/>
      <c r="J417" s="88"/>
      <c r="K417" s="88"/>
      <c r="L417" s="92"/>
      <c r="M417" s="92"/>
      <c r="N417" s="92"/>
      <c r="O417" s="92"/>
      <c r="P417" s="92"/>
      <c r="Q417" s="114">
        <v>7.2</v>
      </c>
      <c r="R417" s="115">
        <v>4</v>
      </c>
      <c r="S417" s="53">
        <f>R417*Q417</f>
        <v>28.8</v>
      </c>
      <c r="T417" s="93"/>
      <c r="U417" s="31"/>
    </row>
    <row r="418" spans="1:21" ht="25.5" customHeight="1">
      <c r="A418" s="40">
        <v>22</v>
      </c>
      <c r="B418" s="116" t="s">
        <v>687</v>
      </c>
      <c r="C418" s="117" t="s">
        <v>289</v>
      </c>
      <c r="D418" s="90" t="e">
        <f>#REF!</f>
        <v>#REF!</v>
      </c>
      <c r="E418" s="91" t="e">
        <f>#REF!</f>
        <v>#REF!</v>
      </c>
      <c r="F418" s="88"/>
      <c r="G418" s="88"/>
      <c r="H418" s="88"/>
      <c r="I418" s="88"/>
      <c r="J418" s="88"/>
      <c r="K418" s="88"/>
      <c r="L418" s="92"/>
      <c r="M418" s="92"/>
      <c r="N418" s="92"/>
      <c r="O418" s="92"/>
      <c r="P418" s="92"/>
      <c r="Q418" s="115">
        <v>320</v>
      </c>
      <c r="R418" s="115">
        <v>1</v>
      </c>
      <c r="S418" s="53">
        <f>R418*Q418</f>
        <v>320</v>
      </c>
      <c r="T418" s="93"/>
      <c r="U418" s="31"/>
    </row>
    <row r="419" spans="1:21" ht="15.75" customHeight="1">
      <c r="A419" s="40">
        <v>23</v>
      </c>
      <c r="B419" s="116" t="s">
        <v>688</v>
      </c>
      <c r="C419" s="117" t="s">
        <v>289</v>
      </c>
      <c r="D419" s="90" t="e">
        <f>#REF!</f>
        <v>#REF!</v>
      </c>
      <c r="E419" s="91" t="e">
        <f>#REF!</f>
        <v>#REF!</v>
      </c>
      <c r="F419" s="88"/>
      <c r="G419" s="88"/>
      <c r="H419" s="88"/>
      <c r="I419" s="88"/>
      <c r="J419" s="88"/>
      <c r="K419" s="88"/>
      <c r="L419" s="92"/>
      <c r="M419" s="92"/>
      <c r="N419" s="92"/>
      <c r="O419" s="92"/>
      <c r="P419" s="92"/>
      <c r="Q419" s="115">
        <v>16</v>
      </c>
      <c r="R419" s="115">
        <v>1</v>
      </c>
      <c r="S419" s="53">
        <f>R419*Q419</f>
        <v>16</v>
      </c>
      <c r="T419" s="93"/>
      <c r="U419" s="31"/>
    </row>
    <row r="420" spans="1:21" ht="15.75" customHeight="1">
      <c r="A420" s="40">
        <v>24</v>
      </c>
      <c r="B420" s="116" t="s">
        <v>689</v>
      </c>
      <c r="C420" s="117" t="s">
        <v>289</v>
      </c>
      <c r="D420" s="90" t="e">
        <f>#REF!</f>
        <v>#REF!</v>
      </c>
      <c r="E420" s="91" t="e">
        <f>#REF!</f>
        <v>#REF!</v>
      </c>
      <c r="F420" s="88"/>
      <c r="G420" s="88"/>
      <c r="H420" s="88"/>
      <c r="I420" s="88"/>
      <c r="J420" s="88"/>
      <c r="K420" s="88"/>
      <c r="L420" s="92"/>
      <c r="M420" s="92"/>
      <c r="N420" s="92"/>
      <c r="O420" s="92"/>
      <c r="P420" s="92"/>
      <c r="Q420" s="115">
        <v>130.3</v>
      </c>
      <c r="R420" s="115">
        <v>1</v>
      </c>
      <c r="S420" s="53">
        <f>R420*Q420</f>
        <v>130.3</v>
      </c>
      <c r="T420" s="93"/>
      <c r="U420" s="31"/>
    </row>
    <row r="421" spans="1:21" ht="15.75" customHeight="1">
      <c r="A421" s="40">
        <v>25</v>
      </c>
      <c r="B421" s="118" t="s">
        <v>690</v>
      </c>
      <c r="C421" s="113" t="s">
        <v>289</v>
      </c>
      <c r="D421" s="90" t="e">
        <f>#REF!</f>
        <v>#REF!</v>
      </c>
      <c r="E421" s="91" t="e">
        <f>#REF!</f>
        <v>#REF!</v>
      </c>
      <c r="F421" s="88"/>
      <c r="G421" s="88"/>
      <c r="H421" s="88"/>
      <c r="I421" s="88"/>
      <c r="J421" s="88"/>
      <c r="K421" s="88"/>
      <c r="L421" s="92"/>
      <c r="M421" s="92"/>
      <c r="N421" s="92"/>
      <c r="O421" s="92"/>
      <c r="P421" s="92"/>
      <c r="Q421" s="114">
        <v>16</v>
      </c>
      <c r="R421" s="115">
        <v>3</v>
      </c>
      <c r="S421" s="53">
        <f>R421*Q421</f>
        <v>48</v>
      </c>
      <c r="T421" s="93"/>
      <c r="U421" s="31"/>
    </row>
    <row r="422" spans="1:21" ht="15.75" customHeight="1">
      <c r="A422" s="40">
        <v>26</v>
      </c>
      <c r="B422" s="118" t="s">
        <v>691</v>
      </c>
      <c r="C422" s="119" t="s">
        <v>289</v>
      </c>
      <c r="D422" s="90" t="e">
        <f>#REF!</f>
        <v>#REF!</v>
      </c>
      <c r="E422" s="91" t="e">
        <f>#REF!</f>
        <v>#REF!</v>
      </c>
      <c r="F422" s="88"/>
      <c r="G422" s="88"/>
      <c r="H422" s="88"/>
      <c r="I422" s="88"/>
      <c r="J422" s="88"/>
      <c r="K422" s="88"/>
      <c r="L422" s="92"/>
      <c r="M422" s="92"/>
      <c r="N422" s="92"/>
      <c r="O422" s="92"/>
      <c r="P422" s="92"/>
      <c r="Q422" s="114">
        <v>16</v>
      </c>
      <c r="R422" s="115">
        <v>1</v>
      </c>
      <c r="S422" s="53">
        <f>R422*Q422</f>
        <v>16</v>
      </c>
      <c r="T422" s="93"/>
      <c r="U422" s="31"/>
    </row>
    <row r="423" spans="1:21" ht="25.5" customHeight="1">
      <c r="A423" s="40">
        <v>27</v>
      </c>
      <c r="B423" s="118" t="s">
        <v>692</v>
      </c>
      <c r="C423" s="119" t="s">
        <v>289</v>
      </c>
      <c r="D423" s="90" t="e">
        <f>#REF!</f>
        <v>#REF!</v>
      </c>
      <c r="E423" s="91" t="e">
        <f>#REF!</f>
        <v>#REF!</v>
      </c>
      <c r="F423" s="88"/>
      <c r="G423" s="88"/>
      <c r="H423" s="88"/>
      <c r="I423" s="88"/>
      <c r="J423" s="88"/>
      <c r="K423" s="88"/>
      <c r="L423" s="92"/>
      <c r="M423" s="92"/>
      <c r="N423" s="92"/>
      <c r="O423" s="92"/>
      <c r="P423" s="92"/>
      <c r="Q423" s="114">
        <v>8</v>
      </c>
      <c r="R423" s="115">
        <v>1</v>
      </c>
      <c r="S423" s="53">
        <f>R423*Q423</f>
        <v>8</v>
      </c>
      <c r="T423" s="93"/>
      <c r="U423" s="31"/>
    </row>
    <row r="424" spans="1:21" ht="25.5" customHeight="1">
      <c r="A424" s="40">
        <v>28</v>
      </c>
      <c r="B424" s="89" t="s">
        <v>693</v>
      </c>
      <c r="C424" s="88" t="s">
        <v>289</v>
      </c>
      <c r="D424" s="90" t="e">
        <f>#REF!</f>
        <v>#REF!</v>
      </c>
      <c r="E424" s="91" t="e">
        <f>#REF!</f>
        <v>#REF!</v>
      </c>
      <c r="F424" s="88"/>
      <c r="G424" s="88"/>
      <c r="H424" s="88"/>
      <c r="I424" s="88"/>
      <c r="J424" s="88"/>
      <c r="K424" s="88"/>
      <c r="L424" s="92"/>
      <c r="M424" s="92"/>
      <c r="N424" s="92"/>
      <c r="O424" s="92"/>
      <c r="P424" s="92"/>
      <c r="Q424" s="90">
        <v>5</v>
      </c>
      <c r="R424" s="42">
        <v>25</v>
      </c>
      <c r="S424" s="53">
        <f>R424*Q424</f>
        <v>125</v>
      </c>
      <c r="T424" s="93"/>
      <c r="U424" s="31"/>
    </row>
    <row r="425" spans="1:21" ht="15.75" customHeight="1">
      <c r="A425" s="40">
        <v>29</v>
      </c>
      <c r="B425" s="89" t="s">
        <v>694</v>
      </c>
      <c r="C425" s="120" t="s">
        <v>289</v>
      </c>
      <c r="D425" s="90" t="e">
        <f>#REF!</f>
        <v>#REF!</v>
      </c>
      <c r="E425" s="91" t="e">
        <f>#REF!</f>
        <v>#REF!</v>
      </c>
      <c r="F425" s="88"/>
      <c r="G425" s="88"/>
      <c r="H425" s="88"/>
      <c r="I425" s="88"/>
      <c r="J425" s="88"/>
      <c r="K425" s="88"/>
      <c r="L425" s="92"/>
      <c r="M425" s="92"/>
      <c r="N425" s="92"/>
      <c r="O425" s="92"/>
      <c r="P425" s="92"/>
      <c r="Q425" s="90">
        <v>120</v>
      </c>
      <c r="R425" s="42">
        <v>1</v>
      </c>
      <c r="S425" s="53">
        <f>R425*Q425</f>
        <v>120</v>
      </c>
      <c r="T425" s="93"/>
      <c r="U425" s="31"/>
    </row>
    <row r="426" spans="1:21" s="2" customFormat="1" ht="15.75" customHeight="1">
      <c r="A426" s="40">
        <v>30</v>
      </c>
      <c r="B426" s="41" t="s">
        <v>695</v>
      </c>
      <c r="C426" s="121" t="s">
        <v>289</v>
      </c>
      <c r="D426" s="42"/>
      <c r="E426" s="50"/>
      <c r="F426" s="40"/>
      <c r="G426" s="40"/>
      <c r="H426" s="40"/>
      <c r="I426" s="40"/>
      <c r="J426" s="40"/>
      <c r="K426" s="40"/>
      <c r="L426" s="43"/>
      <c r="M426" s="43"/>
      <c r="N426" s="43"/>
      <c r="O426" s="43"/>
      <c r="P426" s="43"/>
      <c r="Q426" s="42">
        <v>8.1</v>
      </c>
      <c r="R426" s="42">
        <v>30</v>
      </c>
      <c r="S426" s="53">
        <f>R426*Q426</f>
        <v>243</v>
      </c>
      <c r="T426" s="46"/>
      <c r="U426" s="31"/>
    </row>
    <row r="427" spans="1:21" ht="18" customHeight="1">
      <c r="A427" s="77" t="s">
        <v>696</v>
      </c>
      <c r="B427" s="77"/>
      <c r="C427" s="78"/>
      <c r="D427" s="79"/>
      <c r="E427" s="80" t="e">
        <f>SUM(E398:E425)</f>
        <v>#REF!</v>
      </c>
      <c r="F427" s="79"/>
      <c r="G427" s="80">
        <f>SUM(G398:G425)</f>
        <v>0</v>
      </c>
      <c r="H427" s="79"/>
      <c r="I427" s="80">
        <f>SUM(I398:I425)</f>
        <v>0</v>
      </c>
      <c r="J427" s="79"/>
      <c r="K427" s="80">
        <f>SUM(K398:K425)</f>
        <v>0</v>
      </c>
      <c r="L427" s="81"/>
      <c r="M427" s="81"/>
      <c r="N427" s="81"/>
      <c r="O427" s="81"/>
      <c r="P427" s="82" t="e">
        <f>#REF!/#REF!</f>
        <v>#REF!</v>
      </c>
      <c r="Q427" s="82"/>
      <c r="R427" s="83"/>
      <c r="S427" s="36">
        <f>SUM(S398:S426)</f>
        <v>4217.983</v>
      </c>
      <c r="T427" s="84"/>
      <c r="U427" s="85">
        <f>S427/S428</f>
        <v>0.008178255578865437</v>
      </c>
    </row>
    <row r="428" spans="1:21" ht="18" customHeight="1">
      <c r="A428" s="77" t="s">
        <v>697</v>
      </c>
      <c r="B428" s="77"/>
      <c r="C428" s="78"/>
      <c r="D428" s="79"/>
      <c r="E428" s="80" t="e">
        <f>E427+E396+E388+E383+E358+E348+E330</f>
        <v>#REF!</v>
      </c>
      <c r="F428" s="79"/>
      <c r="G428" s="80" t="e">
        <f>G427+G396+G388+G383+G358+G348+G330</f>
        <v>#REF!</v>
      </c>
      <c r="H428" s="79"/>
      <c r="I428" s="80" t="e">
        <f>I427+I396+I388+I383+I358+I348+I330</f>
        <v>#REF!</v>
      </c>
      <c r="J428" s="79"/>
      <c r="K428" s="80" t="e">
        <f>K427+K396+K388+K383+K358+K348+K330</f>
        <v>#REF!</v>
      </c>
      <c r="L428" s="81"/>
      <c r="M428" s="81"/>
      <c r="N428" s="81"/>
      <c r="O428" s="81"/>
      <c r="P428" s="82" t="e">
        <f>P427+P396+P388+P383+P358+P348+P330</f>
        <v>#REF!</v>
      </c>
      <c r="Q428" s="82"/>
      <c r="R428" s="83"/>
      <c r="S428" s="36">
        <f>S427+S396+S388+S383+S358+S348+S330</f>
        <v>515755.83073</v>
      </c>
      <c r="T428" s="84"/>
      <c r="U428" s="31"/>
    </row>
    <row r="431" ht="15.75" customHeight="1"/>
    <row r="432" spans="2:21" ht="15" customHeight="1">
      <c r="B432" s="122" t="s">
        <v>698</v>
      </c>
      <c r="C432" s="123"/>
      <c r="D432" s="123"/>
      <c r="E432" s="123"/>
      <c r="F432" s="123"/>
      <c r="G432" s="123"/>
      <c r="H432" s="123"/>
      <c r="I432" s="123"/>
      <c r="J432" s="123"/>
      <c r="K432" s="123"/>
      <c r="L432" s="124"/>
      <c r="M432" s="124"/>
      <c r="N432" s="124"/>
      <c r="O432" s="124"/>
      <c r="P432" s="124"/>
      <c r="Q432" s="124"/>
      <c r="R432" s="125" t="s">
        <v>18</v>
      </c>
      <c r="S432" s="126" t="s">
        <v>699</v>
      </c>
      <c r="T432" s="123"/>
      <c r="U432" s="127"/>
    </row>
    <row r="433" spans="2:21" ht="14.25" customHeight="1">
      <c r="B433" s="124" t="s">
        <v>700</v>
      </c>
      <c r="C433" s="123"/>
      <c r="D433" s="123"/>
      <c r="E433" s="123"/>
      <c r="F433" s="123"/>
      <c r="G433" s="123"/>
      <c r="H433" s="123"/>
      <c r="I433" s="123"/>
      <c r="J433" s="123"/>
      <c r="K433" s="123"/>
      <c r="L433" s="124"/>
      <c r="M433" s="124"/>
      <c r="N433" s="124"/>
      <c r="O433" s="124"/>
      <c r="P433" s="124"/>
      <c r="Q433" s="124"/>
      <c r="R433" s="125">
        <f>R9</f>
        <v>1.1817</v>
      </c>
      <c r="S433" s="126">
        <f>S9</f>
        <v>10854.692</v>
      </c>
      <c r="T433" s="123"/>
      <c r="U433" s="127"/>
    </row>
    <row r="434" spans="2:21" ht="15" customHeight="1">
      <c r="B434" s="124" t="s">
        <v>701</v>
      </c>
      <c r="C434" s="123"/>
      <c r="D434" s="123"/>
      <c r="E434" s="123"/>
      <c r="F434" s="123"/>
      <c r="G434" s="123"/>
      <c r="H434" s="123"/>
      <c r="I434" s="123"/>
      <c r="J434" s="123"/>
      <c r="K434" s="123"/>
      <c r="L434" s="124"/>
      <c r="M434" s="124"/>
      <c r="N434" s="124"/>
      <c r="O434" s="124"/>
      <c r="P434" s="124"/>
      <c r="Q434" s="124"/>
      <c r="R434" s="125">
        <v>4</v>
      </c>
      <c r="S434" s="126">
        <f>S270+S271+S272+S273</f>
        <v>26522.428</v>
      </c>
      <c r="T434" s="123"/>
      <c r="U434" s="127"/>
    </row>
    <row r="435" spans="2:21" ht="15" customHeight="1">
      <c r="B435" s="124" t="s">
        <v>702</v>
      </c>
      <c r="C435" s="123"/>
      <c r="D435" s="123"/>
      <c r="E435" s="123"/>
      <c r="F435" s="123"/>
      <c r="G435" s="123"/>
      <c r="H435" s="123"/>
      <c r="I435" s="123"/>
      <c r="J435" s="123"/>
      <c r="K435" s="123"/>
      <c r="L435" s="124"/>
      <c r="M435" s="124"/>
      <c r="N435" s="124"/>
      <c r="O435" s="124"/>
      <c r="P435" s="124"/>
      <c r="Q435" s="124"/>
      <c r="R435" s="125">
        <v>1</v>
      </c>
      <c r="S435" s="126">
        <f>S274</f>
        <v>300</v>
      </c>
      <c r="T435" s="123"/>
      <c r="U435" s="127"/>
    </row>
    <row r="436" spans="2:21" ht="15" customHeight="1">
      <c r="B436" s="124" t="s">
        <v>543</v>
      </c>
      <c r="C436" s="123"/>
      <c r="D436" s="123"/>
      <c r="E436" s="123"/>
      <c r="F436" s="123"/>
      <c r="G436" s="123"/>
      <c r="H436" s="123"/>
      <c r="I436" s="123"/>
      <c r="J436" s="123"/>
      <c r="K436" s="123"/>
      <c r="L436" s="124"/>
      <c r="M436" s="124"/>
      <c r="N436" s="124"/>
      <c r="O436" s="124"/>
      <c r="P436" s="124"/>
      <c r="Q436" s="124"/>
      <c r="R436" s="125">
        <v>3</v>
      </c>
      <c r="S436" s="126">
        <f>S276+S277+S278</f>
        <v>38863.138000000006</v>
      </c>
      <c r="T436" s="123"/>
      <c r="U436" s="127"/>
    </row>
    <row r="437" spans="2:21" ht="15" customHeight="1">
      <c r="B437" s="124" t="s">
        <v>703</v>
      </c>
      <c r="C437" s="123"/>
      <c r="D437" s="123"/>
      <c r="E437" s="123"/>
      <c r="F437" s="123"/>
      <c r="G437" s="123"/>
      <c r="H437" s="123"/>
      <c r="I437" s="123"/>
      <c r="J437" s="123"/>
      <c r="K437" s="123"/>
      <c r="L437" s="124"/>
      <c r="M437" s="124"/>
      <c r="N437" s="124"/>
      <c r="O437" s="124"/>
      <c r="P437" s="124"/>
      <c r="Q437" s="124"/>
      <c r="R437" s="125">
        <v>20</v>
      </c>
      <c r="S437" s="126">
        <f>S287+S288+S289+S290+S291+S292+S293+S294+S295+S296+S297+S298+S299+S300+S301+S302+S303+S304+S305+S306</f>
        <v>11530.979</v>
      </c>
      <c r="T437" s="123"/>
      <c r="U437" s="127"/>
    </row>
    <row r="438" spans="2:21" ht="15" customHeight="1">
      <c r="B438" s="124" t="s">
        <v>704</v>
      </c>
      <c r="C438" s="123"/>
      <c r="D438" s="123"/>
      <c r="E438" s="123"/>
      <c r="F438" s="123"/>
      <c r="G438" s="123"/>
      <c r="H438" s="123"/>
      <c r="I438" s="123"/>
      <c r="J438" s="123"/>
      <c r="K438" s="123"/>
      <c r="L438" s="124"/>
      <c r="M438" s="124"/>
      <c r="N438" s="124"/>
      <c r="O438" s="124"/>
      <c r="P438" s="124"/>
      <c r="Q438" s="124"/>
      <c r="R438" s="125">
        <v>21</v>
      </c>
      <c r="S438" s="126">
        <f>S279+S280+S281+S282+S283+S284+S285+S286+S307+S308+S309+S310+S311+S312+S313+S314+S315+S316+S317+S318+S319</f>
        <v>55155</v>
      </c>
      <c r="T438" s="123"/>
      <c r="U438" s="127"/>
    </row>
    <row r="439" spans="2:21" ht="15" customHeight="1">
      <c r="B439" s="124" t="s">
        <v>705</v>
      </c>
      <c r="C439" s="123"/>
      <c r="D439" s="123"/>
      <c r="E439" s="123"/>
      <c r="F439" s="123"/>
      <c r="G439" s="123"/>
      <c r="H439" s="123"/>
      <c r="I439" s="123"/>
      <c r="J439" s="123"/>
      <c r="K439" s="123"/>
      <c r="L439" s="124"/>
      <c r="M439" s="124"/>
      <c r="N439" s="124"/>
      <c r="O439" s="124"/>
      <c r="P439" s="124"/>
      <c r="Q439" s="124"/>
      <c r="R439" s="125"/>
      <c r="S439" s="128">
        <f>S329+S328+S327+S325+S324+S323+S322+S321+S326</f>
        <v>2348.3</v>
      </c>
      <c r="T439" s="129"/>
      <c r="U439" s="127"/>
    </row>
    <row r="440" spans="2:21" ht="15" customHeight="1">
      <c r="B440" s="124" t="s">
        <v>706</v>
      </c>
      <c r="C440" s="123"/>
      <c r="D440" s="123"/>
      <c r="E440" s="123"/>
      <c r="F440" s="123"/>
      <c r="G440" s="123"/>
      <c r="H440" s="123"/>
      <c r="I440" s="123"/>
      <c r="J440" s="123"/>
      <c r="K440" s="123"/>
      <c r="L440" s="124"/>
      <c r="M440" s="124"/>
      <c r="N440" s="124"/>
      <c r="O440" s="124"/>
      <c r="P440" s="124"/>
      <c r="Q440" s="124"/>
      <c r="R440" s="125"/>
      <c r="S440" s="130">
        <f>S439+S438+S437+S436+S435+S434+S433</f>
        <v>145574.53700000004</v>
      </c>
      <c r="T440" s="131"/>
      <c r="U440" s="132">
        <f>S440/S330</f>
        <v>0.3523227829508135</v>
      </c>
    </row>
    <row r="441" spans="2:21" ht="15" customHeight="1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  <c r="L441" s="133"/>
      <c r="M441" s="133"/>
      <c r="N441" s="133"/>
      <c r="O441" s="133"/>
      <c r="P441" s="133"/>
      <c r="Q441" s="133"/>
      <c r="R441" s="135"/>
      <c r="S441" s="136"/>
      <c r="T441" s="134"/>
      <c r="U441" s="137"/>
    </row>
    <row r="442" spans="2:21" ht="15" customHeight="1">
      <c r="B442" s="122" t="s">
        <v>707</v>
      </c>
      <c r="C442" s="123"/>
      <c r="D442" s="123"/>
      <c r="E442" s="123"/>
      <c r="F442" s="123"/>
      <c r="G442" s="123"/>
      <c r="H442" s="123"/>
      <c r="I442" s="123"/>
      <c r="J442" s="123"/>
      <c r="K442" s="123"/>
      <c r="L442" s="124"/>
      <c r="M442" s="124"/>
      <c r="N442" s="124"/>
      <c r="O442" s="124"/>
      <c r="P442" s="124"/>
      <c r="Q442" s="124"/>
      <c r="R442" s="125"/>
      <c r="S442" s="126"/>
      <c r="T442" s="123"/>
      <c r="U442" s="127"/>
    </row>
    <row r="443" spans="2:21" ht="15" customHeight="1">
      <c r="B443" s="124" t="s">
        <v>708</v>
      </c>
      <c r="C443" s="123"/>
      <c r="D443" s="123"/>
      <c r="E443" s="123"/>
      <c r="F443" s="123"/>
      <c r="G443" s="123"/>
      <c r="H443" s="123"/>
      <c r="I443" s="123"/>
      <c r="J443" s="123"/>
      <c r="K443" s="123"/>
      <c r="L443" s="124"/>
      <c r="M443" s="124"/>
      <c r="N443" s="124"/>
      <c r="O443" s="124"/>
      <c r="P443" s="124"/>
      <c r="Q443" s="124"/>
      <c r="R443" s="125">
        <f>R10</f>
        <v>95.618</v>
      </c>
      <c r="S443" s="126">
        <f>S10</f>
        <v>81825.44987000001</v>
      </c>
      <c r="T443" s="123"/>
      <c r="U443" s="127"/>
    </row>
    <row r="444" spans="2:21" ht="15" customHeight="1">
      <c r="B444" s="124" t="s">
        <v>709</v>
      </c>
      <c r="C444" s="123"/>
      <c r="D444" s="123"/>
      <c r="E444" s="123"/>
      <c r="F444" s="123"/>
      <c r="G444" s="123"/>
      <c r="H444" s="123"/>
      <c r="I444" s="123"/>
      <c r="J444" s="123"/>
      <c r="K444" s="123"/>
      <c r="L444" s="124"/>
      <c r="M444" s="124"/>
      <c r="N444" s="124"/>
      <c r="O444" s="124"/>
      <c r="P444" s="124"/>
      <c r="Q444" s="124"/>
      <c r="R444" s="138">
        <f>R41</f>
        <v>82.09100000000002</v>
      </c>
      <c r="S444" s="126">
        <f>S41</f>
        <v>75995.78549999998</v>
      </c>
      <c r="T444" s="123"/>
      <c r="U444" s="127"/>
    </row>
    <row r="445" spans="2:21" ht="15" customHeight="1">
      <c r="B445" s="124" t="s">
        <v>710</v>
      </c>
      <c r="C445" s="123"/>
      <c r="D445" s="123"/>
      <c r="E445" s="123"/>
      <c r="F445" s="123"/>
      <c r="G445" s="123"/>
      <c r="H445" s="123"/>
      <c r="I445" s="123"/>
      <c r="J445" s="123"/>
      <c r="K445" s="123"/>
      <c r="L445" s="124"/>
      <c r="M445" s="124"/>
      <c r="N445" s="124"/>
      <c r="O445" s="124"/>
      <c r="P445" s="124"/>
      <c r="Q445" s="124"/>
      <c r="R445" s="138">
        <f>R73</f>
        <v>22.597999999999995</v>
      </c>
      <c r="S445" s="126">
        <f>S73</f>
        <v>54770.004559999994</v>
      </c>
      <c r="T445" s="123"/>
      <c r="U445" s="127"/>
    </row>
    <row r="446" spans="2:21" ht="15" customHeight="1">
      <c r="B446" s="124" t="s">
        <v>711</v>
      </c>
      <c r="C446" s="123"/>
      <c r="D446" s="123"/>
      <c r="E446" s="123"/>
      <c r="F446" s="123"/>
      <c r="G446" s="123"/>
      <c r="H446" s="123"/>
      <c r="I446" s="123"/>
      <c r="J446" s="123"/>
      <c r="K446" s="123"/>
      <c r="L446" s="124"/>
      <c r="M446" s="124"/>
      <c r="N446" s="124"/>
      <c r="O446" s="124"/>
      <c r="P446" s="124"/>
      <c r="Q446" s="124"/>
      <c r="R446" s="125">
        <f>R120</f>
        <v>6.331999999999999</v>
      </c>
      <c r="S446" s="126">
        <f>S120</f>
        <v>10072.2541</v>
      </c>
      <c r="T446" s="123"/>
      <c r="U446" s="127"/>
    </row>
    <row r="447" spans="2:21" ht="15" customHeight="1">
      <c r="B447" s="124" t="s">
        <v>712</v>
      </c>
      <c r="C447" s="123"/>
      <c r="D447" s="123"/>
      <c r="E447" s="123"/>
      <c r="F447" s="123"/>
      <c r="G447" s="123"/>
      <c r="H447" s="123"/>
      <c r="I447" s="123"/>
      <c r="J447" s="123"/>
      <c r="K447" s="123"/>
      <c r="L447" s="124"/>
      <c r="M447" s="124"/>
      <c r="N447" s="124"/>
      <c r="O447" s="124"/>
      <c r="P447" s="124"/>
      <c r="Q447" s="124"/>
      <c r="R447" s="125">
        <f>R142</f>
        <v>25</v>
      </c>
      <c r="S447" s="126">
        <f>S142</f>
        <v>10214.232</v>
      </c>
      <c r="T447" s="123"/>
      <c r="U447" s="127"/>
    </row>
    <row r="448" spans="2:21" ht="15" customHeight="1">
      <c r="B448" s="124" t="s">
        <v>338</v>
      </c>
      <c r="C448" s="123"/>
      <c r="D448" s="123"/>
      <c r="E448" s="123"/>
      <c r="F448" s="123"/>
      <c r="G448" s="123"/>
      <c r="H448" s="123"/>
      <c r="I448" s="123"/>
      <c r="J448" s="123"/>
      <c r="K448" s="123"/>
      <c r="L448" s="124"/>
      <c r="M448" s="124"/>
      <c r="N448" s="124"/>
      <c r="O448" s="124"/>
      <c r="P448" s="124"/>
      <c r="Q448" s="124"/>
      <c r="R448" s="125">
        <f>R168</f>
        <v>16</v>
      </c>
      <c r="S448" s="126">
        <f>S168</f>
        <v>3866</v>
      </c>
      <c r="T448" s="123"/>
      <c r="U448" s="127"/>
    </row>
    <row r="449" spans="2:21" ht="15" customHeight="1">
      <c r="B449" s="124" t="s">
        <v>371</v>
      </c>
      <c r="C449" s="123"/>
      <c r="D449" s="123"/>
      <c r="E449" s="123"/>
      <c r="F449" s="123"/>
      <c r="G449" s="123"/>
      <c r="H449" s="123"/>
      <c r="I449" s="123"/>
      <c r="J449" s="123"/>
      <c r="K449" s="123"/>
      <c r="L449" s="124"/>
      <c r="M449" s="124"/>
      <c r="N449" s="124"/>
      <c r="O449" s="124"/>
      <c r="P449" s="124"/>
      <c r="Q449" s="124"/>
      <c r="R449" s="125">
        <f>R185</f>
        <v>20</v>
      </c>
      <c r="S449" s="126">
        <f>S185</f>
        <v>3145.2129999999997</v>
      </c>
      <c r="T449" s="123"/>
      <c r="U449" s="127"/>
    </row>
    <row r="450" spans="2:21" ht="15" customHeight="1">
      <c r="B450" s="139" t="s">
        <v>412</v>
      </c>
      <c r="C450" s="123"/>
      <c r="D450" s="123"/>
      <c r="E450" s="123"/>
      <c r="F450" s="123"/>
      <c r="G450" s="123"/>
      <c r="H450" s="123"/>
      <c r="I450" s="123"/>
      <c r="J450" s="123"/>
      <c r="K450" s="123"/>
      <c r="L450" s="124"/>
      <c r="M450" s="124"/>
      <c r="N450" s="124"/>
      <c r="O450" s="124"/>
      <c r="P450" s="124"/>
      <c r="Q450" s="124"/>
      <c r="R450" s="125">
        <f>R206</f>
        <v>20</v>
      </c>
      <c r="S450" s="126">
        <f>S206</f>
        <v>17768.047</v>
      </c>
      <c r="T450" s="123"/>
      <c r="U450" s="127"/>
    </row>
    <row r="451" spans="2:21" ht="45" customHeight="1">
      <c r="B451" s="140" t="s">
        <v>453</v>
      </c>
      <c r="C451" s="123"/>
      <c r="D451" s="123"/>
      <c r="E451" s="123"/>
      <c r="F451" s="123"/>
      <c r="G451" s="123"/>
      <c r="H451" s="123"/>
      <c r="I451" s="123"/>
      <c r="J451" s="123"/>
      <c r="K451" s="123"/>
      <c r="L451" s="124"/>
      <c r="M451" s="124"/>
      <c r="N451" s="124"/>
      <c r="O451" s="124"/>
      <c r="P451" s="124"/>
      <c r="Q451" s="124"/>
      <c r="R451" s="125">
        <f>R227</f>
        <v>9</v>
      </c>
      <c r="S451" s="126">
        <f>S227</f>
        <v>4629.464</v>
      </c>
      <c r="T451" s="123"/>
      <c r="U451" s="127"/>
    </row>
    <row r="452" spans="2:21" ht="15" customHeight="1">
      <c r="B452" s="124" t="s">
        <v>473</v>
      </c>
      <c r="C452" s="123"/>
      <c r="D452" s="123"/>
      <c r="E452" s="123"/>
      <c r="F452" s="123"/>
      <c r="G452" s="123"/>
      <c r="H452" s="123"/>
      <c r="I452" s="123"/>
      <c r="J452" s="123"/>
      <c r="K452" s="123"/>
      <c r="L452" s="124"/>
      <c r="M452" s="124"/>
      <c r="N452" s="124"/>
      <c r="O452" s="124"/>
      <c r="P452" s="124"/>
      <c r="Q452" s="124"/>
      <c r="R452" s="125">
        <f>R237</f>
        <v>9</v>
      </c>
      <c r="S452" s="126">
        <f>S237</f>
        <v>415.60699999999997</v>
      </c>
      <c r="T452" s="123"/>
      <c r="U452" s="127"/>
    </row>
    <row r="453" spans="2:21" ht="30.75" customHeight="1">
      <c r="B453" s="140" t="s">
        <v>486</v>
      </c>
      <c r="C453" s="123"/>
      <c r="D453" s="123"/>
      <c r="E453" s="123"/>
      <c r="F453" s="123"/>
      <c r="G453" s="123"/>
      <c r="H453" s="123"/>
      <c r="I453" s="123"/>
      <c r="J453" s="123"/>
      <c r="K453" s="123"/>
      <c r="L453" s="124"/>
      <c r="M453" s="124"/>
      <c r="N453" s="124"/>
      <c r="O453" s="124"/>
      <c r="P453" s="124"/>
      <c r="Q453" s="124"/>
      <c r="R453" s="125">
        <f>R244</f>
        <v>24</v>
      </c>
      <c r="S453" s="126">
        <f>S244</f>
        <v>4908.542</v>
      </c>
      <c r="T453" s="123"/>
      <c r="U453" s="127"/>
    </row>
    <row r="454" spans="2:21" ht="15" customHeight="1">
      <c r="B454" s="124" t="s">
        <v>706</v>
      </c>
      <c r="C454" s="123"/>
      <c r="D454" s="123"/>
      <c r="E454" s="123"/>
      <c r="F454" s="123"/>
      <c r="G454" s="123"/>
      <c r="H454" s="123"/>
      <c r="I454" s="123"/>
      <c r="J454" s="123"/>
      <c r="K454" s="123"/>
      <c r="L454" s="124"/>
      <c r="M454" s="124"/>
      <c r="N454" s="124"/>
      <c r="O454" s="124"/>
      <c r="P454" s="124"/>
      <c r="Q454" s="124"/>
      <c r="R454" s="141"/>
      <c r="S454" s="130">
        <f>S453+S452+S451+S450+S449+S448+S447+S446+S445+S444+S443</f>
        <v>267610.59903</v>
      </c>
      <c r="T454" s="131"/>
      <c r="U454" s="132">
        <f>S454/S330</f>
        <v>0.6476772170491866</v>
      </c>
    </row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6">
    <mergeCell ref="A2:P2"/>
    <mergeCell ref="T2:T5"/>
    <mergeCell ref="U2:U5"/>
    <mergeCell ref="A3:A5"/>
    <mergeCell ref="B3:B5"/>
    <mergeCell ref="C3:C5"/>
    <mergeCell ref="D3:K3"/>
    <mergeCell ref="L3:L5"/>
    <mergeCell ref="M3:M5"/>
    <mergeCell ref="N3:N5"/>
    <mergeCell ref="O3:O5"/>
    <mergeCell ref="P3:P5"/>
    <mergeCell ref="Q3:S3"/>
    <mergeCell ref="D4:E4"/>
    <mergeCell ref="F4:G4"/>
    <mergeCell ref="H4:I4"/>
    <mergeCell ref="J4:K4"/>
    <mergeCell ref="Q4:Q5"/>
    <mergeCell ref="R4:R5"/>
    <mergeCell ref="S4:S5"/>
    <mergeCell ref="A7:C7"/>
    <mergeCell ref="U229:U231"/>
    <mergeCell ref="A330:B330"/>
    <mergeCell ref="A331:B331"/>
    <mergeCell ref="A348:B348"/>
    <mergeCell ref="A349:B349"/>
    <mergeCell ref="A358:B358"/>
    <mergeCell ref="A359:B359"/>
    <mergeCell ref="A383:B383"/>
    <mergeCell ref="A384:B384"/>
    <mergeCell ref="A388:B388"/>
    <mergeCell ref="A389:B389"/>
    <mergeCell ref="A396:B396"/>
    <mergeCell ref="A397:B397"/>
    <mergeCell ref="A427:B427"/>
    <mergeCell ref="A428:B428"/>
  </mergeCells>
  <printOptions horizontalCentered="1"/>
  <pageMargins left="0.21666666666666667" right="0.21666666666666667" top="0.5902777777777778" bottom="0.21666666666666667" header="0.5118055555555555" footer="0.5118055555555555"/>
  <pageSetup fitToHeight="12" fitToWidth="1" horizontalDpi="300" verticalDpi="300" orientation="portrait" paperSize="9"/>
  <rowBreaks count="1" manualBreakCount="1">
    <brk id="3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2020-09-07T06:41:12Z</cp:lastPrinted>
  <dcterms:modified xsi:type="dcterms:W3CDTF">2020-09-14T12:59:33Z</dcterms:modified>
  <cp:category/>
  <cp:version/>
  <cp:contentType/>
  <cp:contentStatus/>
  <cp:revision>74</cp:revision>
</cp:coreProperties>
</file>