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Загальна інформація" sheetId="1" r:id="rId1"/>
    <sheet name="Зведений звіт" sheetId="2" r:id="rId2"/>
    <sheet name="Детальний звіт" sheetId="3" r:id="rId3"/>
  </sheets>
  <definedNames>
    <definedName name="_xlnm.Print_Titles" localSheetId="2">'Детальний звіт'!$2:$5</definedName>
  </definedNames>
  <calcPr fullCalcOnLoad="1"/>
</workbook>
</file>

<file path=xl/sharedStrings.xml><?xml version="1.0" encoding="utf-8"?>
<sst xmlns="http://schemas.openxmlformats.org/spreadsheetml/2006/main" count="1522" uniqueCount="718">
  <si>
    <t>Звіт щодо виконання інвестиційної програми</t>
  </si>
  <si>
    <t>Найменування ліцензіата</t>
  </si>
  <si>
    <t>АТ «Херсонобленерго»</t>
  </si>
  <si>
    <t>Звітний період</t>
  </si>
  <si>
    <t>з</t>
  </si>
  <si>
    <t>до</t>
  </si>
  <si>
    <t>Прогнозний період</t>
  </si>
  <si>
    <t xml:space="preserve">1. Звіт щодо виконання інвестиційної програми </t>
  </si>
  <si>
    <t>№ з/п</t>
  </si>
  <si>
    <t>Цільові програми</t>
  </si>
  <si>
    <t>Заплановано на прогнозний період, тис.грн. (без ПДВ)</t>
  </si>
  <si>
    <t>Заплановано на звітний період (наростаючим підсумком),
тис.грн.  (без ПДВ)</t>
  </si>
  <si>
    <t>Виконано за звітний період         (наростаючим підсумком), тис.грн. (без ПДВ)</t>
  </si>
  <si>
    <t>Відсоток фінансування</t>
  </si>
  <si>
    <t>Залишилось не профінансовано,
тис.грн. (без ПДВ)</t>
  </si>
  <si>
    <t>профінансовано</t>
  </si>
  <si>
    <t>освоєно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</si>
  <si>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</si>
  <si>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</si>
  <si>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</si>
  <si>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</si>
  <si>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 систем зв'язку</t>
  </si>
  <si>
    <t>Модернізація та закупівля колісної техніки</t>
  </si>
  <si>
    <t>Інше</t>
  </si>
  <si>
    <t>Усього</t>
  </si>
  <si>
    <t>Голова правління</t>
  </si>
  <si>
    <t>_________________</t>
  </si>
  <si>
    <t>І.М. Сафронов</t>
  </si>
  <si>
    <t>(підпис)</t>
  </si>
  <si>
    <t xml:space="preserve">    "____" ____________ 20___ року</t>
  </si>
  <si>
    <t>М. П.</t>
  </si>
  <si>
    <t>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</t>
  </si>
  <si>
    <t>№ пункта</t>
  </si>
  <si>
    <t>Найменування заходів інвестиційної програми</t>
  </si>
  <si>
    <t>Одиниця виміру</t>
  </si>
  <si>
    <t>Заплановано на 2021 рік</t>
  </si>
  <si>
    <t xml:space="preserve">Заплановано на 1 квартал </t>
  </si>
  <si>
    <t>Виконано, станом на 31.03.2021</t>
  </si>
  <si>
    <t>Реквізити документа, який засвідчує прийняття в експлуатацію закінченого будівництвом об'єкта або очікувана дата прийняття в єксплуатацію перехідних об'єктів</t>
  </si>
  <si>
    <t xml:space="preserve">Залишилось не профінансовано </t>
  </si>
  <si>
    <t>Різниця між фактичною вартістю одиниці продукції та плановою, %</t>
  </si>
  <si>
    <t>Виконавець робіт, послуг, продавець товару, визначено на тендері чи без.</t>
  </si>
  <si>
    <t>Причини невиконання плану</t>
  </si>
  <si>
    <t>Профінансовано</t>
  </si>
  <si>
    <t>Освоєно</t>
  </si>
  <si>
    <t>Джерело фінансування</t>
  </si>
  <si>
    <t>Вартість одиниці продукції тис.грн без ПДВ</t>
  </si>
  <si>
    <t>Кількість</t>
  </si>
  <si>
    <t>Вартість тис.грн.</t>
  </si>
  <si>
    <t>Вартість одиниці продукції тис.грн без ПДВ (к.15/к.14)</t>
  </si>
  <si>
    <t>Вартість тис.грн. без ПДВ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</si>
  <si>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</si>
  <si>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</si>
  <si>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</si>
  <si>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</si>
  <si>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</si>
  <si>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</si>
  <si>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</si>
  <si>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</si>
  <si>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</si>
  <si>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</si>
  <si>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</si>
  <si>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</si>
  <si>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</si>
  <si>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</si>
  <si>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</si>
  <si>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</si>
  <si>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</si>
  <si>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</si>
  <si>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</si>
  <si>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</si>
  <si>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І - розділ Технічний розвиток (переозброєння), модернізація та будівництво електричних мереж та обладнання.</t>
  </si>
  <si>
    <t>1.1</t>
  </si>
  <si>
    <t>Реконструкція ПЛ-150 кВ «Никольска-ХТЕЦ» на території Білозерського району Херсонської області та м.Херсон</t>
  </si>
  <si>
    <t>КМ</t>
  </si>
  <si>
    <t>Амортизація</t>
  </si>
  <si>
    <t>2.1</t>
  </si>
  <si>
    <t>Реконструкція ПЛ-10 кВ ФР-12 від ПС-35/10 "Чонгарська" с. Чонгар Генічеський район</t>
  </si>
  <si>
    <t>ТОВАРИСТВО З ОБМЕЖЕНОЮ ВІДПОВІДАЛЬНІСТЮ "ЕНЕРГОБУДПРОЕКТ-1", тендер</t>
  </si>
  <si>
    <t>2.2</t>
  </si>
  <si>
    <t>Реконструкція ПЛ-10 кВ Ф-6411 від ПС-35/10 "Генічеська" м. Генічеськ Херсонської області</t>
  </si>
  <si>
    <t>ТОВАРИСТВО З ОБМЕЖЕНОЮ ВІДПОВІДАЛЬНІСТЮ "ЕНЕРГОБУДПРОЕКТ-1",тендер</t>
  </si>
  <si>
    <t>2.3</t>
  </si>
  <si>
    <t>Реконструкція ПЛ-10 кВ Ф-644 від ПС-35/10 "Генічеська" м. Генічеськ Херсонської області</t>
  </si>
  <si>
    <t>2.4</t>
  </si>
  <si>
    <t>Реконструкція ПЛ-10кВ Ф-1592 від ПС 35/10 Світлична с. Новоолександрівка Нововоронцовського району Херсонської області</t>
  </si>
  <si>
    <t>2.5</t>
  </si>
  <si>
    <t xml:space="preserve">Реконструкція ПЛ-6кВ Ф.85 від ПС-35/6 "Каховка" в м. Каховка Херсонської області </t>
  </si>
  <si>
    <t>ДОЧІРНЕ ПІДПРИЄМСТВО "ЖИТОМИРСЬКА МЕХАНІЗОВАНА КОЛОНА "ПРИВАТНОГО АКЦІОНЕРНОГО ТОВАРИСТВА"КИЇВСІЛЬЕЛЕКТРО",тендер</t>
  </si>
  <si>
    <t>2.6</t>
  </si>
  <si>
    <t xml:space="preserve">Реконструкція ПЛ-10 кВ від ф-272 від ПС-35/10 кВ "Горностаевка" по  вул. Шевченко, в смт. Горностаївка </t>
  </si>
  <si>
    <t>2.7</t>
  </si>
  <si>
    <t>Реконструкція ПЛ 10кВ Ф 1747 від ПС 35/10 кВ «Молодіжна» в смт.Лазурне Скадовського району Херсонської області</t>
  </si>
  <si>
    <t>2.8</t>
  </si>
  <si>
    <t>Реконструкція ПЛ 10кВ Ф 1741 від ПС 35/10 кВ «Молодіжна» в смт.Лазурне Скадовського району Херсонської області</t>
  </si>
  <si>
    <t>ТОВАРИСТВО З ОБМЕЖЕНОЮ ВІДПОВІДАЛЬНІСТЮ"ОДЕСЬКА МЕХКОЛОНА № 10", тендер</t>
  </si>
  <si>
    <t>2.9</t>
  </si>
  <si>
    <t>Реконструкція ПЛ-10кВ Ф-17013 від ПС-35/10 "Скадовська" м.Скадовськ</t>
  </si>
  <si>
    <t>ТОВАРИСТВО З ОБМЕЖЕНОЮ ВІДПОВІДАЛЬНІСТЮ"ОДЕСЬКА МЕХКОЛОНА № 10",ФОП Мірошниченко Віктор Григорович, тендер</t>
  </si>
  <si>
    <t>2.10</t>
  </si>
  <si>
    <t>Реконструкція ПЛ-10 кВ Ф-483 від ПС-35/10 кВ “Благодатная”</t>
  </si>
  <si>
    <t>2.11</t>
  </si>
  <si>
    <t>Реконструкція ПЛ-10 кВ Ф-1907 від ПС-35/10 кВ “Лесная”</t>
  </si>
  <si>
    <t>2.12</t>
  </si>
  <si>
    <t>Реконструкція ПЛ-10 кВ Ф-368 від ПС-35/10 кВ “Комишани”</t>
  </si>
  <si>
    <t>2.13</t>
  </si>
  <si>
    <t>Реконструкція ПЛ-10 кВ Ф-504 від ПС-35/10 кВ “Белозерка”</t>
  </si>
  <si>
    <t>2.14</t>
  </si>
  <si>
    <t>Реконструкція ПЛ-10 кВ Ф-83 від ПС-35/10 кВ “Основа”</t>
  </si>
  <si>
    <t>ДОЧІРНЕ ПІДПРИЄМСТВО "ЖИТОМИРСЬКА МЕХАНІЗОВАНА КОЛОНА "ПРИВАТНОГО АКЦІОНЕРНОГО ТОВАРИСТВА"КИЇВСІЛЬЕЛЕКТРО", тендер</t>
  </si>
  <si>
    <t>2.15</t>
  </si>
  <si>
    <t>Реконструкція ПЛ-10 кВ Ф-8303 від ПС-35/10 кВ “Каланчак”</t>
  </si>
  <si>
    <t>2.16</t>
  </si>
  <si>
    <t>Реконструкція ПЛ-10 кВ Ф-693 від ПС-35/10 кВ “Счастливцево”</t>
  </si>
  <si>
    <t>2.17</t>
  </si>
  <si>
    <t>Реконструкція ПЛ-10 кВ Ф-694 від ПС-35/10 кВ “Счастливцево”</t>
  </si>
  <si>
    <t>2.18</t>
  </si>
  <si>
    <t>Реконструкція ПЛ-10 кВ Ф-3408 від ПС-35/10 кВ “Антоновка”</t>
  </si>
  <si>
    <t>2.19</t>
  </si>
  <si>
    <t>Реконструкція ПЛ-10 кВ Ф-801 від ПС-35/10 кВ “Голопристанская”</t>
  </si>
  <si>
    <t>2.20</t>
  </si>
  <si>
    <t>Реконструкція ПЛ-10 кВ Ф-806 від ПС-35/10 кВ “Голопристанская”</t>
  </si>
  <si>
    <t>2.21</t>
  </si>
  <si>
    <t>Реконструкція ПЛ-10 кВ Ф-601 від ПС-35/10 кВ “Восточная”</t>
  </si>
  <si>
    <t>2.22</t>
  </si>
  <si>
    <t>Реконструкція ПЛ-10 кВ Ф-482 від ПС-35/10 кВ “Благодатная”</t>
  </si>
  <si>
    <t>2.23</t>
  </si>
  <si>
    <t>Реконструкція ПЛ-10 кВ Ф-52 від ПС-35/10 кВ “Днепряны”</t>
  </si>
  <si>
    <t>2.24</t>
  </si>
  <si>
    <t>Реконструкція ПЛ-10 кВ Ф-1005 від ПС-35/10 кВ “Зоря”</t>
  </si>
  <si>
    <t>2.25</t>
  </si>
  <si>
    <t>Реконструкція ПЛ-10 кВ Ф-721 від ПС-35/10 кВ “Стрелковое”</t>
  </si>
  <si>
    <t>2.26</t>
  </si>
  <si>
    <t>Реконструкція ПЛ-10 кВ Ф-820 від ПС-150/35/10 кВ “П.Покровская”</t>
  </si>
  <si>
    <t>2.27</t>
  </si>
  <si>
    <t>Реконструкція ПЛ-10 кВ Ф-8411 від ПС-35/10 кВ “Приволье”</t>
  </si>
  <si>
    <t>ТОВАРИСТВО З ОБМЕЖЕНОЮ ВІДПОВІДАЛЬНІСТЮ"ОДЕСЬКА МЕХКОЛОНА № 10"</t>
  </si>
  <si>
    <t>2.28</t>
  </si>
  <si>
    <t>Реконструкція ПЛ-10 кВ Ф-8305 від ПС-35/10 кВ “Каланчак”</t>
  </si>
  <si>
    <t>3.1</t>
  </si>
  <si>
    <t>Реконструкція ПЛ-0,4кВ від ТП-820 с.Чорнобаївка Білозерського району Херсонської області</t>
  </si>
  <si>
    <t>3.2</t>
  </si>
  <si>
    <t>Реконструкція ПЛ-0,4кВ від КТП-114 с.Кізомис Білозерського району Херсонської області</t>
  </si>
  <si>
    <t>3.3</t>
  </si>
  <si>
    <t>Реконструкція ПЛ-0,4кВ від ТП-232 с.М.Каховка, Каховський район з перепідключенням частини ПЛ-0,4кВ Ф-3 від ТП-232 на ПЛ-0,4кВ Ф-2 від ТП-303 та частини ПЛ-0,4кВ Ф-1 від ТП-303 на ПЛ-0,4кВ Ф-2 від ТП-232</t>
  </si>
  <si>
    <t>3.4</t>
  </si>
  <si>
    <t>Реконструкція ПЛ-0,4кВ від ТП-296 с.Любимівка, Каховський район з перепідключенням частини ПЛ-0,4кВ Ф-1 від ТП-296 на ПЛ-0,4кВ Ф-3 від ТП-336 та частини ПЛ-0,4кВ Ф-1 від ТП-336 на ПЛ-0,4кВ Ф-3 від ТП-296</t>
  </si>
  <si>
    <t>3.5</t>
  </si>
  <si>
    <t xml:space="preserve">Реконструкція ПЛ-0,4кВ від КТП-266 смт.Лазурне, Скадовський р-н, з перепідключенням частини ПЛ-0,4кВ Ф-1,3 від ТП-266 на ПЛ-0,4кВ від ТП=321 </t>
  </si>
  <si>
    <t>3.6</t>
  </si>
  <si>
    <t>Реконструкція ПЛ-0,4кВ від ТП-14 м.Скадовськ з перепідключенням ділянки ПЛ-0,4кВ Ф-2, Ф-3 від ТП-14 на ПЛ-0,4кВ від ТП-781 та ділянки ПЛ-0,4кВ Ф-4 від ТП-14 на  ПЛ-0,4кВ від ТП-3</t>
  </si>
  <si>
    <t>3.7</t>
  </si>
  <si>
    <t>Реконструкція ПЛ-0,4кВ Ф-2 від КТП-3 м.Скадовськ, з перепідключенням ділянки ПЛ-0,4кВ Ф-2 від ТП-3 на ПЛ-0,4кВ від ТП-14 та ТП-8</t>
  </si>
  <si>
    <t>3.8</t>
  </si>
  <si>
    <t>Реконструкція ПЛ-0,4кВ від КТП-695 м.Скадовськ</t>
  </si>
  <si>
    <t>3.9</t>
  </si>
  <si>
    <t xml:space="preserve">Реконструкція ПЛ-0,4кВ від КТП-762 с.Красне, Скадовського р-н </t>
  </si>
  <si>
    <t>3.10</t>
  </si>
  <si>
    <t>Реконструкція ПЛ-0,4кВ від ТП-21 в м.Херсон</t>
  </si>
  <si>
    <t>3.11</t>
  </si>
  <si>
    <t>Реконструкція ПЛ-0,4кВ від ТП-204 смт.Антонівка, м.Херсон</t>
  </si>
  <si>
    <t>ДОЧІРНЕ ПІДПРИЄМСТВО "ВІННИЦЬКА МЕХАНІЗОВАНА КОЛОНА "ПРИВАТНОГО АКЦІОНЕРНОГО ТОВАРИСТВА" КИЇВСІЛЬЕЛЕКТРО",</t>
  </si>
  <si>
    <t>3.12</t>
  </si>
  <si>
    <t>Реконструкція ПЛ-0,4кВ від ТП-723 смт.Комишани, м.Херсон</t>
  </si>
  <si>
    <t>3.13</t>
  </si>
  <si>
    <t>Реконструкція  ПЛ-0,4кВ від КТП-661 ф-2, ф-5 у смт. Комишани, м. Херсон</t>
  </si>
  <si>
    <t>3.14</t>
  </si>
  <si>
    <t>Реконструкція  ПЛ-0,4кВ від КТП-882 у с.Зимівник, м. Херсон</t>
  </si>
  <si>
    <t>3.15</t>
  </si>
  <si>
    <t>Реконструкція ПЛ-0,4кВ від КТП-975 у с.Приозерне, м. Херсон</t>
  </si>
  <si>
    <t>3.16</t>
  </si>
  <si>
    <t>Реконструкція ПЛ-0,4кВ від ТП-89 в смт. Антонівка м.Херсон</t>
  </si>
  <si>
    <t>3.17</t>
  </si>
  <si>
    <t>Реконструкція ПЛ-0,4кВ від ТП-285 в м.Херсон</t>
  </si>
  <si>
    <t>3.18</t>
  </si>
  <si>
    <t>Реконструкція ПЛ-0,4кВ від ТП-224, м.Херсон з переключенням ділянки ПЛ-0,4кВ Ф-1 від ТП-224 на ПЛ-0,4кВ від  ТП-137</t>
  </si>
  <si>
    <t>3.19</t>
  </si>
  <si>
    <t>Реконструкція ПЛ-0,4кВ від ТП-652, м.Херсон з перепідключенням частини ПЛ-0,4кВ Ф-2, Ф-3 від ТП-652 на ПЛ-0,4кВ від ТП-253</t>
  </si>
  <si>
    <t>3.20</t>
  </si>
  <si>
    <t>Реконструкція ПЛ-0,4кВ від ТП-337 м.Херсон, з перепідключенням ділянки ПЛ-0,4кВ Ф-16 від ТП-337 на  ПЛ-0,4кВ від ТП-45 та ділянки ПЛ-0,4кВ Ф-16 від ТП-337 на ПЛ-0,4кВ від ТП-22 в м.Херсон</t>
  </si>
  <si>
    <t>3.21</t>
  </si>
  <si>
    <t>Реконструкція ПЛ-0,4кВ від ТП-220 з переключенням ділянки ПЛ-0,4кВ Ф-2 від ТП-220 на  ПЛ-0,4кВ від ТП-207 в смт. Антонівка м.Херсон</t>
  </si>
  <si>
    <t>3.22</t>
  </si>
  <si>
    <t>Будівництво ПЛ-0,4кВ від ТП-492 м.Херсон</t>
  </si>
  <si>
    <t>3.23</t>
  </si>
  <si>
    <t>Реконструкція ПЛ-0,4кВ від КТП-888 з перепідключенням ділянки ПЛ-0,4кВ на ТП-882 в с.Чорнобаївка Білозерського району Херсонської області</t>
  </si>
  <si>
    <t>3.24</t>
  </si>
  <si>
    <t>Реконструкція ПЛ-0,4 кВ від КТП-832 в с. Степанівка м. Херсон</t>
  </si>
  <si>
    <t>3.25</t>
  </si>
  <si>
    <t>Реконструкція ПЛ 0,4кВ від ТП 785 з переключенням частини ПЛ-0,4кВ на нові ТП смт.Зеленовка, м.Херсон</t>
  </si>
  <si>
    <t>3.26</t>
  </si>
  <si>
    <t>Реконструкція ПЛ-0,4кВ від ТП-23 з переключенням частини ПЛ-0,4кВ Л-5 від ТП-23 на ПЛ-0,4кВ від ТП-55 в м.Херсон</t>
  </si>
  <si>
    <t>4.1</t>
  </si>
  <si>
    <t>Реконструкція  КЛ 6кВ від ТП-172- до  ТП -500  у м.Херсон</t>
  </si>
  <si>
    <t>4.2</t>
  </si>
  <si>
    <t>Реконструкція  КЛ 6кВ від ТП-15- до  ТП-158  у м.Херсон</t>
  </si>
  <si>
    <t>4.3</t>
  </si>
  <si>
    <t>Реконструкція дволанцюгової КЛ 6 кВ від ТП-199 до ТП-578  у м.Херсоні</t>
  </si>
  <si>
    <t>4.4</t>
  </si>
  <si>
    <t>Реконструкція КЛ 6 кВ від ТП-250 до ТП-599 у м.Херсоні</t>
  </si>
  <si>
    <t>4.5</t>
  </si>
  <si>
    <t>Реконструкція дволанцюгової КЛ 10 кВ від ТП-334 до ТП-335  у м.Херсоні</t>
  </si>
  <si>
    <t>ТОВАРИСТВО З ОБМЕЖЕНОЮ ВІДПОВІДАЛЬНІСТЮ "КЕМ ПІВДЕНЬ",</t>
  </si>
  <si>
    <t>4.6</t>
  </si>
  <si>
    <t>Реконструкція КЛ 6 кВ від ТП-547 до ТП-548  у м.Херсоні</t>
  </si>
  <si>
    <t>4.7</t>
  </si>
  <si>
    <t>Реконструкція  КЛ 6кВ від ТП-148 до ТП-599  у м.Херсон</t>
  </si>
  <si>
    <t>4.8</t>
  </si>
  <si>
    <t>Реконструкція  КЛ 6кВ від ТП-330- до  ТП-445  у м.Херсон</t>
  </si>
  <si>
    <t>4.9</t>
  </si>
  <si>
    <t>Реконструкція  КЛ 6кВ від ТП-330- до  ТП-486  у м.Херсон</t>
  </si>
  <si>
    <t>4.10</t>
  </si>
  <si>
    <t>Реконструкція КЛ 10 кВ від ТП-150 до ПЛ к ТП-224  у м.Херсоні</t>
  </si>
  <si>
    <t>4.11</t>
  </si>
  <si>
    <t>Реконструкція  КЛ 10 кВ від ТП-166 до ПЛ к ТП-149  у м.Херсоні</t>
  </si>
  <si>
    <t>4.12</t>
  </si>
  <si>
    <t>Реконструкція КЛ 6кВ від ТП-195 до ПЛ к ТП-27  у м.Херсоні</t>
  </si>
  <si>
    <t>4.13</t>
  </si>
  <si>
    <t>Реконструкція КЛ 6кВ від ТП-195 до ПЛ к ТП-77  у м.Херсоні</t>
  </si>
  <si>
    <t>4.14</t>
  </si>
  <si>
    <t>Реконструкція КЛ 6кВ від РП Чорноморський до ТП-549  у м.Херсоні</t>
  </si>
  <si>
    <t>4.15</t>
  </si>
  <si>
    <t>Реконструкція КЛ 6кВ від РП Чорноморський до ТП-218  у м.Херсоні</t>
  </si>
  <si>
    <t>4.16</t>
  </si>
  <si>
    <t>Реконструкція КЛ 6кВ від ПС Кіндійская до ТП-208  у м.Херсоні</t>
  </si>
  <si>
    <t>4.17</t>
  </si>
  <si>
    <t>Реконструкція КЛ 6кВ від ТП-208 до ТП-189  у м.Херсоні</t>
  </si>
  <si>
    <t>4.18</t>
  </si>
  <si>
    <t>Реконструкція КЛ 6кВ від ТП-373 до ТП-189  у м.Херсоні</t>
  </si>
  <si>
    <t>Товариство з обмеженою відповідальністю "Копакінг-Херсон",</t>
  </si>
  <si>
    <t>4.19</t>
  </si>
  <si>
    <t>Реконструкція дволанцюгової  КЛ 10кВ від ТП-833 до ТП-834  у м.Херсон</t>
  </si>
  <si>
    <t>4.20</t>
  </si>
  <si>
    <t>Реконструкція КЛ 10кВ від ПС “Сухарная” до ТП-837  у м.Херсон</t>
  </si>
  <si>
    <t>4.21</t>
  </si>
  <si>
    <t>Реконструкція КЛ 6 кВ від ТП-218 до ТП-180  у м.Херсоні.</t>
  </si>
  <si>
    <t>4.22</t>
  </si>
  <si>
    <t>Будівництво  КЛ 6 кВ від РП-Микон до ТП-419  у м.Херсоні</t>
  </si>
  <si>
    <t>4.23</t>
  </si>
  <si>
    <t>Реконструкція КЛ 10кВ від ТП-82 до ТП-68 у м.Каховка</t>
  </si>
  <si>
    <t>4.24</t>
  </si>
  <si>
    <t>Будівництво  КЛ 10кВ від ТП-68 до ТП-621а  у м.Каховка</t>
  </si>
  <si>
    <t>4.25</t>
  </si>
  <si>
    <t>Реконструкція КЛ 10кВ від ТП-73 до ТП-222  у м.Таврійськ</t>
  </si>
  <si>
    <t>4.26</t>
  </si>
  <si>
    <t>Будівництво КЛ 6 кВ від ТП-594 до оп. 8 ПЛ 6 кВ к ТП-230 у м. Херсоні</t>
  </si>
  <si>
    <t>4.27</t>
  </si>
  <si>
    <t>Будівництво КЛ 6кВ Ф-813 від ПС “Каховка”  до ТП -500 у м.Каховка</t>
  </si>
  <si>
    <t>4.28</t>
  </si>
  <si>
    <t>Будівництво КЛ 6кВ Ф-83 від ПС “Каховка”  до ТП -274  у м.Каховка</t>
  </si>
  <si>
    <t>4.29</t>
  </si>
  <si>
    <t>Будівництво КЛ 6кВ Ф-87 від ПС “Каховка”  до ТП -2  у м.Каховка</t>
  </si>
  <si>
    <t>4.30</t>
  </si>
  <si>
    <t>Реконструкція ПЛ 10 кВ Ф1005 в частині заміниКЛ-10 кВ ф.1005 до ЗТП-372 Берислав в м. Берислав Херсонської області</t>
  </si>
  <si>
    <t>ДОЧІРНЕ ПІДПРИЄМСТВО "ВІННИЦЬКА МЕХАНІЗОВАНА КОЛОНА "ПРИВАТНОГО АКЦІОНЕРНОГО ТОВАРИСТВА" КИЇВСІЛЬЕЛЕКТРО", тендер</t>
  </si>
  <si>
    <t>5.1</t>
  </si>
  <si>
    <t>Реконструкція КЛ 0,4 кВ від ТП172до ж/б пр.Ушакова,66а у м. Херсоні</t>
  </si>
  <si>
    <t>5.2</t>
  </si>
  <si>
    <t>Реконструкція чотирьох КЛ 0,4 кВ від ТП-ТП172 у м. Херсоні</t>
  </si>
  <si>
    <t>5.3</t>
  </si>
  <si>
    <t>Реконструкція двох КЛ 0,4 кВ від ТП-35 у м. Херсоні</t>
  </si>
  <si>
    <t>5.4</t>
  </si>
  <si>
    <t>Реконструкція КЛ 0,4 кВ від ТП99 до ж/б вул.Фритаун,155 у м. Херсоні</t>
  </si>
  <si>
    <t>5.5</t>
  </si>
  <si>
    <t>Реконструкція КЛ 0,4 кВ від ТП99 до ж/б вул.Смольная,132 у м. Херсоні</t>
  </si>
  <si>
    <t>5.6</t>
  </si>
  <si>
    <t>Реконструкція трьох КЛ 0,4 кВ від ТП369 у м. Херсоні</t>
  </si>
  <si>
    <t>5.7</t>
  </si>
  <si>
    <t>Реконструкція чотирьох КЛ 0,4 кВ від ТП585 у м. Херсоні</t>
  </si>
  <si>
    <t>5.8</t>
  </si>
  <si>
    <t>Реконструкція двох КЛ 0,4 кВ від ТП581 у м. Херсоні</t>
  </si>
  <si>
    <t>5.9</t>
  </si>
  <si>
    <t>Реконструкція семи КЛ 0,4 кВ від ТП828 у м. Херсоні</t>
  </si>
  <si>
    <t>5.10</t>
  </si>
  <si>
    <t>Реконструкція двох КЛ 0,4 кВ від ТП821 у м. Херсоні</t>
  </si>
  <si>
    <t>5.11</t>
  </si>
  <si>
    <t>Реконструкція двох КЛ 0,4 кВ від ТП36 у м. Херсоні</t>
  </si>
  <si>
    <t>5.12</t>
  </si>
  <si>
    <t>Реконструкція трьох  КЛ 0,4 кВ від ТП683 до ж/б пр.200 лет Херсона,12 у м. Херсоні</t>
  </si>
  <si>
    <t>5.13</t>
  </si>
  <si>
    <t>Реконструкція двох КЛ 0,4 кВ від ТП820 у м. Херсоні</t>
  </si>
  <si>
    <t>5.14</t>
  </si>
  <si>
    <t>Реконструкція КЛ 0,4кВ від ТП-43 до буд.№3 вул.Жовтнева та до  буд.№5 пр.Ворошилова  у м.Каховка</t>
  </si>
  <si>
    <t>ТОВАРИСТВО З ОБМЕЖЕНОЮ ВІДПОВІДАЛЬНІСТЮ " ПІВДЕННА ПРОМИСЛОВА КОМПАНІЯ", тендер</t>
  </si>
  <si>
    <t>5.15</t>
  </si>
  <si>
    <t>Реконструкція  КЛ 0,4 кВ від ТП-25 до ж/б вул.Першотравнева,16  у м.Н.Каховка</t>
  </si>
  <si>
    <t>5.16</t>
  </si>
  <si>
    <t>Реконструкція КЛ 0,4 кВ від ТП-67 до ж/б вул. Букіна,30  у м.Н.Каховка</t>
  </si>
  <si>
    <t>5.17</t>
  </si>
  <si>
    <t>Реконструкція КЛ 0,4 кВ від ТП-16 до ж/б вул.Соборна,20 у  м.Н.Каховка</t>
  </si>
  <si>
    <t>5.18</t>
  </si>
  <si>
    <t>Реконструкція трьох КЛ 0,4 кВ від ТП-20  у м.Н.Каховка</t>
  </si>
  <si>
    <t>ТОВАРИСТВО З ОБМЕЖЕНОЮ ВІДПОВІДАЛЬНІСТЮ "КЕМ ПІВДЕНЬ",тендер</t>
  </si>
  <si>
    <t>5.19</t>
  </si>
  <si>
    <t>Реконструкція КЛ 0,4 кВ від ТП-59 до ж/б вул.Горького 42  у м.Н.Каховка</t>
  </si>
  <si>
    <t>5.20</t>
  </si>
  <si>
    <t>Реконструкція КЛ 0,4 кВ від ЗТП-58 до ж/б пр.Перемоги 19 у м.Н.Каховка</t>
  </si>
  <si>
    <t>5.21</t>
  </si>
  <si>
    <t>Будівництво трьох КЛ 0,4 кВ від ТП-231 у   м.Н.Каховка</t>
  </si>
  <si>
    <t>6.1</t>
  </si>
  <si>
    <t>Реконструкція  ПЛ-10кВ Ф-573 від ПС-35/10 "Олександрівка" зі встановленням ТП на  вул. Мельнична с. Олександрівка, Білозерського району  Херсонської області</t>
  </si>
  <si>
    <t>ШТ</t>
  </si>
  <si>
    <t>6.2</t>
  </si>
  <si>
    <t>Реконструкція  ПЛ-10кВ Ф-573 від ПС-35/10 "Олександрівка" зі встановленням ТП на розі  вул.Кооперативна та вул.Поперечна с. Олександрівка, Білозерського району  Херсонської області</t>
  </si>
  <si>
    <t>6.3</t>
  </si>
  <si>
    <t>Реконструкція  ПЛ-10кВ Ф-1073 від ПС-35/10 "Зарічна" зі встановленням ТП в с. Миколаївка Бериславського району  Херсонської області</t>
  </si>
  <si>
    <t>Товариство з обмеженою відповідальністю "ХЕРСОН-РЕМСТРОЙЛЮКС", тендер</t>
  </si>
  <si>
    <t>6.4</t>
  </si>
  <si>
    <t>Реконструкція ПЛ 10 кВ Ф-1512 від ПС-35/10 "Архангельська" зі встановленням ТП по вул. Перемоги у с. Іванівка Високопільського району Херсонської області</t>
  </si>
  <si>
    <t>6.5</t>
  </si>
  <si>
    <t>Реконструкція ПЛ 10 кВ Ф-321 від ПС-35/10 "В.Лепетиха" зі встановленням ТП на розі вул. Садова та вул. Національна (Орджонікідзе) у смт. Велика Лепетиха Великолепетиського району Херсонської області</t>
  </si>
  <si>
    <t>6.6</t>
  </si>
  <si>
    <t>Реконструкція ПЛ 10 кВ Ф-323 від ПС-35/10 "В.Лепетиха" зі встановленням ТП на розі вул. Народна та вул. Нова у смт. Велика Лепетиха Великолепетиського району Херсонської області</t>
  </si>
  <si>
    <t>6.7</t>
  </si>
  <si>
    <t>Реконструкція ПЛ 10 кВ Ф-323 від ПС-35/10 "В.Лепетиха" зі встановленням ТП на розі вул. Мостова (Радянська) та вул. Довженка (Червоногвардійська) у смт. Велика Лепетиха Великолепетиського району Херсонської області</t>
  </si>
  <si>
    <t>6.8</t>
  </si>
  <si>
    <t>Будівництво КТП-10/0,4 для розвантаження ТП-466 с.Петрівка, Генічеський район</t>
  </si>
  <si>
    <t>6.9</t>
  </si>
  <si>
    <t>Реконструкція ПЛ-10 кВ Ф-715 від ПС-154/35/10 "Н-Олексіївська" зі встановленням ТП на розі вул. Центральна та пров. Центрального у смт Новоолексіївка Генічеського району Херсонської області</t>
  </si>
  <si>
    <t>6.10</t>
  </si>
  <si>
    <t>Будівництво КТП-10/0,4 для розвантаження ТП-595 с.Павлівка, Генічеський район</t>
  </si>
  <si>
    <t>6.11</t>
  </si>
  <si>
    <t>Будівництво КТП-10/0,4 для розвантаження ТП-503 с.Жовтневе, Генічеський район</t>
  </si>
  <si>
    <t>6.12</t>
  </si>
  <si>
    <t>Будівництво КТП-10/0,4 для розвантаження ТП-579 за адресою Генічеський район с.Павлівка</t>
  </si>
  <si>
    <t>6.13</t>
  </si>
  <si>
    <t>Реконструкція ПЛ-10 кВ Ф-713 від ПС-154/35/10 "Н-Олексіївська" зі встановленням ТП на розі вул. Комаровська та пров. Фонтанний у смт Новоолексіївка Генічеського району Херсонської області</t>
  </si>
  <si>
    <t>6.14</t>
  </si>
  <si>
    <t>Будівництво КТП-10/0,4 для розвантаження ТП-222 за адресою Генічеський район смт.Партизани</t>
  </si>
  <si>
    <t>6.15</t>
  </si>
  <si>
    <t>Реконструкція ПЛ-10 кВ Ф-52 від ПС-150/35/10 "Чулаковская" зі встановленням ТП на вул. Степова у с. Чулаківка Голопристанського району Херсонської області</t>
  </si>
  <si>
    <t>6.16</t>
  </si>
  <si>
    <t xml:space="preserve">Реконструкція  ПЛ-10кВ Ф-8412 від ПС-35/10 "Привілля" зі встановленням ТП на розі вул. Жовтнева та вул. Медова (Червоноармійська) в с.Хорли Каланчацького району Херсонської області </t>
  </si>
  <si>
    <t>6.17</t>
  </si>
  <si>
    <t>Реконструкція  ПЛ-10кВ Ф-8544 від ПС-35/10 "Мирна" зі встановленням ТП на вул. Елеваторна в смт.Мирне Каланчацького району Херсонської області для переключення споживачів від ТП-256А</t>
  </si>
  <si>
    <t>6.18</t>
  </si>
  <si>
    <t>Реконструкція ПЛ-10 кВ Ф-1711 від ПС-35/10 "Н.Миколаївка" зі встановленням ТП між вул. Паркова та вул. Шкільна (Радянська) с.Новомиколаївка Скадовського району Херсонської області</t>
  </si>
  <si>
    <t>6.19</t>
  </si>
  <si>
    <t>Реконструкція ПЛ-10 кВ Ф-1722 від ПС-35/10 "Приморська" зі встановленням ТП на вул. Озерна у с.Озерне Скадовський району Херсонської області</t>
  </si>
  <si>
    <t>6.20</t>
  </si>
  <si>
    <t>Реконструкція ПЛ-10 кВ Ф-1708 від ПС-35/10 "Скадовська" зі встановленням ТП на розі вул. Сергіївська та вул. Віталія Бєлікова у м.Скадовськ Херсонської області</t>
  </si>
  <si>
    <t>6.21</t>
  </si>
  <si>
    <t>Реконструкція  ПЛ-6кВ Ф-3121 від ПС-35/6 кВ “Очистные сооружения” зі встановленням ТП на розі вул. Геологів та вул.Теплична у с.Геологів, м.Херсон</t>
  </si>
  <si>
    <t>6.22</t>
  </si>
  <si>
    <t>Реконструкція ПЛ-10 кВ Ф-2311 з встановленням нового ТП-10/0,4 для переключення споживачів від безгоспного ЗТП-614А на вул. Сікалка у смт. Антонівка м.Херсон</t>
  </si>
  <si>
    <t>6.23</t>
  </si>
  <si>
    <t>Реконструкція  ПЛ-10кВ Ф-4019 від ПС-35/10 кВ “МИС” зі встановленням ТП на вул. Зелена в смт. Зеленівка, м.Херсон</t>
  </si>
  <si>
    <t>6.24</t>
  </si>
  <si>
    <t>Реконструкція  ПЛ-10кВ Ф-4019 від ПС-35/10 кВ “МИС” зі встановленням ТП на вул. Лермонтова в смт. Зеленівка, м.Херсон</t>
  </si>
  <si>
    <t>6.25</t>
  </si>
  <si>
    <t>Реконструкція ПЛ-6кВ Ф-2311 ПС-35/6 "Киндийская" зі встановленням ТП на розі вул. 1-го Травня та пров. Дружби у смт. Антонівка м.Херсон</t>
  </si>
  <si>
    <t>7.1</t>
  </si>
  <si>
    <t>Реконструкція КТП-44 Берислав з заміною шафи КТП в с. Веселе, Бериславського р-ну, Херсонської області</t>
  </si>
  <si>
    <t>7.2</t>
  </si>
  <si>
    <t>Реконструкція КТП-506 Берислав з заміною шафи КТП в м. Берислав, Херсонської області</t>
  </si>
  <si>
    <t>7.3</t>
  </si>
  <si>
    <t>Реконструкція КТП-26 з заміною шафи КТП в смт. Велика Лепетиха, Великолепетиського р-ну, Херсонської області</t>
  </si>
  <si>
    <t>7.4</t>
  </si>
  <si>
    <t>Реконструкція КТП-94 з заміною шафи КТП в смт. Велика Лепетиха, Великолепетиського р-ну, Херсонської області</t>
  </si>
  <si>
    <t>ПРИВАТНЕ АКЦІОНЕРНЕ ТОВАРИСТВО "ЕНЕРГОКОНСТРУКЦІЯ",ТОВАРИСТВО З ОБМЕЖЕНОЮ ВІДПОВІДАЛЬНІСТЮ"ПРОФІ-ТОРГ",ТОВ "Виробниче підприємство "ЕЛЕКТРОСЕРВІС", тендер</t>
  </si>
  <si>
    <t>7.5</t>
  </si>
  <si>
    <t>Реконструкція КТП-243 з заміною шафи КТП в с. Рівне, Генічеського району, Херсонської області</t>
  </si>
  <si>
    <t>7.6</t>
  </si>
  <si>
    <t>Реконструкція КТП-193 з заміною шафи КТП в смт. Нижні Сірогози району, Херсонської області</t>
  </si>
  <si>
    <t>7.7</t>
  </si>
  <si>
    <t>Реконструкція КТП-39 з заміною шафи КТП в смт. Нововоронцовка, Нововоронцовського району, Херсонської області</t>
  </si>
  <si>
    <t>ПП "Мет-Ал",ПП "Ферумбуденерго",ПРИВАТНЕ АКЦІОНЕРНЕ ТОВАРИСТВО "ЕНЕРГОКОНСТРУКЦІЯ",ТОВАРИСТВО З ОБМЕЖЕНОЮ ВІДПОВІДАЛЬНІСТЮ"ПРОФІ-ТОРГ",ТОВАРИСТВО З ОБМЕЖЕНОЮ, тендер ВІДПОВІДАЛЬНІСТЮ"ХОЗКОМПЛЕКТ",ТОВ "ВЕЛИКОДОЛИНСЬКИЙ ЗАВОД ЗБК",ТОВ "Виробниче підприємство "ЕЛЕКТРОСЕРВІС",ТОВ "ТОРГОВИЙ ДІМ "ЕЛВО-УКРАЇНА",ТОВ "Торговий дім Одеського кабельного заводу "Одескабель",ТОВ "ЮГСВЕТ",ФОП Собко Ірина Олександрівна</t>
  </si>
  <si>
    <t>7.8</t>
  </si>
  <si>
    <t>Реконструкція КТП-327 з заміною шафи КТП в  смт. Нововоронцовка, Нововоронцовського району, Херсонської області</t>
  </si>
  <si>
    <t>7.9</t>
  </si>
  <si>
    <t>Реконструкція КТП-41 з заміною шафи КТП в с.Праві Саги, Олешківського району, Херсонської області</t>
  </si>
  <si>
    <t>7.10</t>
  </si>
  <si>
    <t>Реконструкція КТП-757 з заміною шафи КТП в м.Скадовськ, Херсонської області</t>
  </si>
  <si>
    <t>7.11</t>
  </si>
  <si>
    <t>Реконструкція КТП-975 з заміною шафи КТП в сел. Приозерне м. Херсон</t>
  </si>
  <si>
    <t>7.12</t>
  </si>
  <si>
    <t>Реконструкція КТП-116 з заміною шафи КТП в смт. Чаплинка,  Херсонської області</t>
  </si>
  <si>
    <t>7.13</t>
  </si>
  <si>
    <t>Реконструкція КТП-51 з заміною шафи КТП в м. Херсон</t>
  </si>
  <si>
    <t>8.1</t>
  </si>
  <si>
    <t>Реконструкція ПЛ-10кВ Ф-1071 від ПС-35/10 "Зарічна" в с.Бургунка Бериславського району Херсонської області</t>
  </si>
  <si>
    <t>8.2</t>
  </si>
  <si>
    <t>Реконструкція ПЛ-10кВ Ф-1013 від ПС 35/10 "Високівська" в с.Чайкино Бериславського району Херсонської області</t>
  </si>
  <si>
    <t>8.3</t>
  </si>
  <si>
    <t>Реконструкція ПЛ-10кВ Ф-1005 від ПС-35/10 "Зоря" в м. Берислав Херсонської області</t>
  </si>
  <si>
    <t>8.4</t>
  </si>
  <si>
    <t>Реконструкція ПЛ-10кВ Ф-482 від ПС-35/10 "Благодатська" в с.Новодмитрівка Іванівського району Херсонської області</t>
  </si>
  <si>
    <t>8.5</t>
  </si>
  <si>
    <t>Реконструкція ПЛ-10кВ Ф-1942 від ПС-35/10 "Великі Копані" в с. Великі Копані Олешківського району Херсонської області</t>
  </si>
  <si>
    <t>8.6</t>
  </si>
  <si>
    <t>Реконструкція ПЛ-10кВ Ф-801 від ПС-35/10 "Голопристанська" Голопристанського району Херсонської області</t>
  </si>
  <si>
    <t>8.7</t>
  </si>
  <si>
    <t>Реконструкція ПЛ-10кВ Ф-454 від ПС-35/10 "Степна" Іванівського району Херсонської області</t>
  </si>
  <si>
    <t>8.8</t>
  </si>
  <si>
    <t>Реконструкція ПЛ-10кВ Ф-1110 від ПС-154/35/10 "Бериславська" Бериславського району Херсонської області</t>
  </si>
  <si>
    <t>8.9</t>
  </si>
  <si>
    <t>Реконструкція ПЛ-10кВ Ф-844  від ПС-35/10 "Ж.Порт" Голопристанського району Херсонської області</t>
  </si>
  <si>
    <t>8.10</t>
  </si>
  <si>
    <t>Реконструкція ПЛ-10кВ Ф-611 від ПС-154/35/10 "Новотроїцька" Новотроїцького району Херсонської області</t>
  </si>
  <si>
    <t>8.11</t>
  </si>
  <si>
    <t>Реконструкція ПЛ-10кВ Ф-901 від ПС-35/10 "Рибопитомник" Голопристанського району Херсонської області</t>
  </si>
  <si>
    <t>8.12</t>
  </si>
  <si>
    <t>Реконструкція ПЛ-10кВ Ф-8305 від ПС-35/10 "Каланчак" Каланчацького району Херсонської області</t>
  </si>
  <si>
    <t>8.13</t>
  </si>
  <si>
    <t>Реконструкція ПЛ-10кВ Ф-8763 від ПС-35/10 "Н.Київка" Каланчацького району Херсонської області</t>
  </si>
  <si>
    <t>8.14</t>
  </si>
  <si>
    <t>Реконструкція ПЛ-6кВ Ф-2302 від ПС-35/10 "Кіндійська" м. Херсон  Херсонської області</t>
  </si>
  <si>
    <t>8.15</t>
  </si>
  <si>
    <t>Реконструкція ПЛ-10кВ Ф-891 від ПС-35/10 "Гладковка" Голопристанського району Херсонської області</t>
  </si>
  <si>
    <t>9.1</t>
  </si>
  <si>
    <t>Реконструкція ЗТП-115 до ПЛ-6кВ ф-85 ПС-35/10/6 Каховка із заміною комірок з вимикачами навантаженнями на комірки з вакуумними вимикачами з функцією телемеханіки в м. Каховка Херсонської області</t>
  </si>
  <si>
    <t>ТОВ "Виробниче підприємство "ЕЛЕКТРОСЕРВІС",ТОВ "ЮГСВЕТ", тендер</t>
  </si>
  <si>
    <t>9.2</t>
  </si>
  <si>
    <t>Реконструкція ЗТП-42 до ЗТП-44 Ф-96 із заміною комірок з вимикачами навантаженнями на комірки з вакуумними вимикачами з функцією телемеханіки в м. Каховка Херсонської області</t>
  </si>
  <si>
    <t>ТОВ "Виробниче підприємство "ЕЛЕКТРОСЕРВІС",ТОВ "ОАСУ ЕНЕРГО",ТОВ "Торговий дім Одеського кабельного заводу "Одескабель",ТОВ "ЮГСВЕТ", тендер</t>
  </si>
  <si>
    <t>9.3</t>
  </si>
  <si>
    <t>Реконструкція ЗТП-43 до ЗТП-45 Ф-96  із заміною комірок з вимикачами навантаженнями на комірки з вакуумними вимикачами з функцією телемеханіки в м. Каховка Херсонської області</t>
  </si>
  <si>
    <t>9.4</t>
  </si>
  <si>
    <t>Реконструкція ЗТП-540 до ЗТП 38 Ф-96  із заміною комірок з вимикачами навантаженнями на комірки з вакуумними вимикачами з функцією телемеханіки в м. Каховка Херсонської області</t>
  </si>
  <si>
    <t>ТОВ "Виробниче підприємство "ЕЛЕКТРОСЕРВІС"</t>
  </si>
  <si>
    <t>9.5</t>
  </si>
  <si>
    <t>Реконструкція ЗТП-536 до ЗТП-538 І секція Ф-535 із заміною комірок з вимикачами навантаженнями на комірки з вакуумними вимикачами з функцією телемеханіки в м.Херсон</t>
  </si>
  <si>
    <t>9.6</t>
  </si>
  <si>
    <t>Реконструкція ЗТП-527 до ЗТП-526 ІІ секція із заміною комірок з вимикачами навантаженнями на комірки з вакуумними вимикачами з функцією телемеханіки в м.Херсон</t>
  </si>
  <si>
    <t>9.7</t>
  </si>
  <si>
    <t>Реконструкція ЗТП-824 до ЗТП-823 І секція Ф-3304 із заміною комірок з вимикачами навантаженнями на комірки з вакуумними вимикачами з функцією телемеханіки в м.Херсон</t>
  </si>
  <si>
    <t>9.8</t>
  </si>
  <si>
    <t>Реконструкція РП Микон у м. Херсоні</t>
  </si>
  <si>
    <t>9.9</t>
  </si>
  <si>
    <t>Реконструкція РП-Мост - заміна комірки № 14 у м.Херсоні</t>
  </si>
  <si>
    <t>10.1</t>
  </si>
  <si>
    <t>Реконструкція ЗТП-141  з заміною комірки ВВ на комірку з вимикачем навантаження типу ВН(А) в м.Херсон</t>
  </si>
  <si>
    <t>10.2</t>
  </si>
  <si>
    <t>Реконструкція ЗТП-336  з заміною комірки ВВ на комірку з вимикачем навантаження типу ВН(А) в м.Херсон</t>
  </si>
  <si>
    <t>10.3</t>
  </si>
  <si>
    <t>Реконструкція ЗТП-340  з заміною комірки ВВ на комірку з вимикачем навантаження типу ВН(А) в м.Херсон</t>
  </si>
  <si>
    <t>10.4</t>
  </si>
  <si>
    <t>Реконструкція ЗТП-536  з заміною комірки ВВ на комірку з вимикачем навантаження типу ВН(А) в м.Херсон</t>
  </si>
  <si>
    <t>10.5</t>
  </si>
  <si>
    <t>Реконструкція ЗТП-913  з заміною комірки ВВ на комірку з вимикачем навантаження типу ВН(А) в м.Херсон</t>
  </si>
  <si>
    <t>10.6</t>
  </si>
  <si>
    <t>Реконструкція ЗТП-419 у м. Херсоні</t>
  </si>
  <si>
    <t>11.1</t>
  </si>
  <si>
    <t>Реконструкція ЗТП-808Б із створенням комплексу для автоматичної реєстрації перерв в електропостачанні споживачів в с.Чорнобаївка, Білозерсокого району, Херсонської області</t>
  </si>
  <si>
    <t>11.2</t>
  </si>
  <si>
    <t>Реконструкція ЗТП-042 із створенням комплексу для автоматичної реєстрації перерв в електропостачанні споживачів в м.Генічеськ Херсонської області</t>
  </si>
  <si>
    <t>11.3</t>
  </si>
  <si>
    <t>Реконструкція ЗТП-01 із створенням комплексу для автоматичної реєстрації перерв в електропостачанні споживачів в м.Генічеськ Херсонської області</t>
  </si>
  <si>
    <t>11.4</t>
  </si>
  <si>
    <t>Реконструкція ЗТП-04 із створенням комплексу для автоматичної реєстрації перерв в електропостачанні споживачів в м.Генічеськ Херсонської області</t>
  </si>
  <si>
    <t>11.5</t>
  </si>
  <si>
    <t>Реконструкція ЗТП-220 із створенням комплексу для автоматичної реєстрації перерв в електропостачанні споживачів в м. Гола Пристань Херсонської області</t>
  </si>
  <si>
    <t>11.6</t>
  </si>
  <si>
    <t>Реконструкція ЗТП-1154 із створенням комплексу для автоматичної реєстрації перерв в електропостачанні споживачів в м. Гола Пристань Херсонської області</t>
  </si>
  <si>
    <t>11.7</t>
  </si>
  <si>
    <t>Реконструкція ЗТП-734 із створенням комплексу для автоматичної реєстрації перерв в електропостачанні споживачів в м. Гола Пристань Херсонської області</t>
  </si>
  <si>
    <t>11.8</t>
  </si>
  <si>
    <t>Реконструкція ЗТП-3 із створенням комплексу для автоматичної реєстрації перерв в електропостачанні споживачів в м Каховка  Херсонської області</t>
  </si>
  <si>
    <t>ПП "Мет-Ал",ТОВ "Виробниче підприємство "ЕЛЕКТРОСЕРВІС",ТОВ"ТАЙМ-ЕНЕРДЖІ",ТОВ "Торговий дім Одеського кабельного заводу "Одескабель",ТОВ "ЮГСВЕТ", тендер</t>
  </si>
  <si>
    <t>11.9</t>
  </si>
  <si>
    <t>Реконструкція ЗТП-115 із створенням комплексу для автоматичної реєстрації перерв в електропостачанні споживачів в м. Каховка Херсонської області</t>
  </si>
  <si>
    <t>ПП "Мет-Ал",ТОВ "Торговий дім Одеського кабельного заводу "Одескабель",ТОВ "ЮГСВЕТ", тендер</t>
  </si>
  <si>
    <t>11.10</t>
  </si>
  <si>
    <t>Реконструкція ЗТП-64 із створенням комплексу для автоматичної реєстрації перерв в електропостачанні споживачів в м. Каховка Херсонської області</t>
  </si>
  <si>
    <t>11.11</t>
  </si>
  <si>
    <t>Реконструкція ЗТП-27 із створенням комплексу для автоматичної реєстрації перерв в електропостачанні споживачів в м. Каховка Херсонської області</t>
  </si>
  <si>
    <t>11.12</t>
  </si>
  <si>
    <t>Реконструкція ЗТП-1 із створенням комплексу для автоматичної реєстрації перерв в електропостачанні споживачів в м. Каховка Херсонської області</t>
  </si>
  <si>
    <t>11.13</t>
  </si>
  <si>
    <t>Реконструкція ЗТП-1 із створенням комплексу для автоматичної реєстрації перерв в електропостачанні споживачів в м. Нова Каховка Херсонської області</t>
  </si>
  <si>
    <t>11.14</t>
  </si>
  <si>
    <t>Реконструкція ЗТП-18 із створенням комплексу для автоматичної реєстрації перерв в електропостачанні споживачів в м. Нова Каховка Херсонської області</t>
  </si>
  <si>
    <t>11.15</t>
  </si>
  <si>
    <t>Реконструкція ЗТП-15 із створенням комплексу для автоматичної реєстрації перерв в електропостачанні споживачів в м. Нова Каховка Херсонської області</t>
  </si>
  <si>
    <t>11.16</t>
  </si>
  <si>
    <t>Реконструкція ЗТП-11 із створенням комплексу для автоматичної реєстрації перерв в електропостачанні споживачів в м. Нова Каховка Херсонської області</t>
  </si>
  <si>
    <t>11.17</t>
  </si>
  <si>
    <t>Реконструкція ЗТП-6 із створенням комплексу для автоматичної реєстрації перерв в електропостачанні споживачів в м. Нова Каховка Херсонської області</t>
  </si>
  <si>
    <t>11.18</t>
  </si>
  <si>
    <t>Реконструкція ЗТП-10 із створенням комплексу для автоматичної реєстрації перерв в електропостачанні споживачів в м.Олешки Херсонської області</t>
  </si>
  <si>
    <t>ПП "Мет-Ал",ТОВ "ЮГСВЕТ", тендер</t>
  </si>
  <si>
    <t>11.19</t>
  </si>
  <si>
    <t>Реконструкція ЗТП-7 із створенням комплексу для автоматичної реєстрації перерв в електропостачанні споживачів в м.Олешки Херсонської області</t>
  </si>
  <si>
    <t>11.20</t>
  </si>
  <si>
    <t>Реконструкція ЗТП-4 із створенням комплексу для автоматичної реєстрації перерв в електропостачанні споживачів в м.Скадовськ Херсонської області</t>
  </si>
  <si>
    <t>11.21</t>
  </si>
  <si>
    <t>Реконструкція ЗТП-729 із створенням комплексу для автоматичної реєстрації перерв в електропостачанні споживачів в м. Херсон</t>
  </si>
  <si>
    <t>11.22</t>
  </si>
  <si>
    <t>Реконструкція ЗТП-9 із створенням комплексу для автоматичної реєстрації перерв в електропостачанні споживачів в м. Херсон</t>
  </si>
  <si>
    <t>11.23</t>
  </si>
  <si>
    <t>Реконструкція РП-Чорноморський із створенням комплексу для автоматичної реєстрації перерв в електропостачанні споживачів в м.Херсон</t>
  </si>
  <si>
    <t>11.24</t>
  </si>
  <si>
    <t>Реконструкція ЗТП-93 із створенням комплексу для автоматичної реєстрації перерв в електропостачанні споживачів в м. Херсон</t>
  </si>
  <si>
    <t>12.1</t>
  </si>
  <si>
    <t>Реконструкція ПС 150/35/10 кВ "Дудчино" з заміною високовольтних вводів 150 кВ силового трансформатора 1Т</t>
  </si>
  <si>
    <t>ПОСЛУГА</t>
  </si>
  <si>
    <t>ТОВ "Автоформула Центр", тендер</t>
  </si>
  <si>
    <t>12.2</t>
  </si>
  <si>
    <t>Реконструкція ПС-150/35/10кВ „Нова” з встановленням  ДГР-35.</t>
  </si>
  <si>
    <t>12.3</t>
  </si>
  <si>
    <t>Реконструкція ПС-150/35/10кВ “Виноградово” з заміною комірок КРУН-10кВ на КРПЗ-10кВ в межах с. Виноградове, Олешківського р-ну, Херсонської обл.</t>
  </si>
  <si>
    <t>12.4</t>
  </si>
  <si>
    <t>Реконструкція ПС 150/35/6 кВ "Никольская"  з заміною акумуляторної  батареї  84А/Ч</t>
  </si>
  <si>
    <t>ТОВАРИСТВО З ОБМЕЖЕНОЮ ВІДПОВІДАЛЬНІСТЮ "ЕС ЕНЕРДЖІ", тендер</t>
  </si>
  <si>
    <t>13.1</t>
  </si>
  <si>
    <t>Реконструкція ВРП-35 ПС 35/10 кВ “Генічеська”в м.Генічеськ, Херсонської обл</t>
  </si>
  <si>
    <t>Прибуток</t>
  </si>
  <si>
    <t>13.2</t>
  </si>
  <si>
    <t>Реконструкція ПС-35/6кВ „Консервная” з заміною силового тр-ра 1Т 10 МВ*А.</t>
  </si>
  <si>
    <t>ТОВАРИСТВОЗ ОБМЕЖЕНОЮ ВІДПОВІДАЛЬНІСТЮ "ЕНЕРГЕТИЧНИЙ СЕРВІС", тендер</t>
  </si>
  <si>
    <t>13.3</t>
  </si>
  <si>
    <t>Реконструкція ПС 35/10кВ “Счастливцево” з заміною комірок 10 кВ з масляними вимикачами на комірки 10 кВ з вакуумними вимикачами з заміною електромеханічних захистів на МП пристрої РЗА та забезпечення засобами телемеханіки і зв’язку, в с. Щасливцеве, Генічеського р-ну, Херсонської обл.</t>
  </si>
  <si>
    <t>13.4</t>
  </si>
  <si>
    <t>Реконструкція ПС 35 кВ “Голопристанская” з заміною комірок 10кВ з масляними вимикачами на комірки 10кВ з вакуумними вимикачами, з заміною електромеханічних захистів на МП пристрої РЗА.</t>
  </si>
  <si>
    <t>13.5</t>
  </si>
  <si>
    <t>ПС 35/10кВ «Благодатская».Реконструкція  з заміною масляних вимикачів 10кВ на вакуумні вимикачі 10кВ комірок Л-483 та Л-482 з заміною електромеханічних захистів на МП пристрої РЗА, телемеханізацією та зв'язком</t>
  </si>
  <si>
    <t>ТОВАРИСТВО З ОБМЕЖЕНОЮ ВІДПОВІДАЛЬНІСТЮ "ЕЛЕКТРОСВІТ", тендер</t>
  </si>
  <si>
    <t>13.6</t>
  </si>
  <si>
    <t>ПС 35/10кВ «Антоновская».Реконструкція  з заміною масляного вимикача 10кВ на вакуумний вимикач 10кВ комірки Л-3408 з заміною електромеханічних захистів на МП пристрої РЗА, телемеханізацією та зв'язком</t>
  </si>
  <si>
    <t>ТОВ "Електра", тендер</t>
  </si>
  <si>
    <t>13.7</t>
  </si>
  <si>
    <t>ПС 35/10кВ «Восточная».Реконструкція з заміною масляного вимикача 10кВ на вакуумний вимикач 10кВ комірки Л-601 з заміною електромеханічних захистів на МП пристрої РЗА, телемеханізацією та зв'язком. "</t>
  </si>
  <si>
    <t>13.8</t>
  </si>
  <si>
    <t>ПС 35/10кВ «Днепряны». Реконструкція з заміною масляного вимикача 10кВ на вакуумний вимикач 10кВ комірки Л-52 з заміною електромеханічних захистів на МП пристрої РЗА, телемеханізацією та зв'язком."</t>
  </si>
  <si>
    <t>13.9</t>
  </si>
  <si>
    <t>ПС 35/10кВ «Приволье».Реконструкція з заміною масляного вимикача 10кВ на вакуумний вимикач 10кВ комірки Л-8411 з заміною електромеханічних захистів на МП пристрої РЗА, телемеханізацією та зв'язком</t>
  </si>
  <si>
    <t>ТОВАРИСТВО З ОБМЕЖЕНОЮ ВІДПОВІДАЛЬНІСТЮ "ЕЛЕКТРОСВІТ"</t>
  </si>
  <si>
    <t>13.10</t>
  </si>
  <si>
    <t>Реконструкція ПС 35/10кВ “Стрелковое” з заміною комірок 10 кВ з масляними вимикачами на комірки 10 кВ з вакуумними вимикачами з заміною електромеханічних захистів на МП пристрої РЗА та забезпечення засобами телемеханіки і зв’язку, в с. Стрілкове, Генічеського р-ну, Херсонської обл.</t>
  </si>
  <si>
    <t>13.11</t>
  </si>
  <si>
    <t>Реконструкція пристроїв РЗА  ПС-35/10кВ Ж.Порт (Голопристанські РЕМ).  Заміна електромеханічних захистів  МВ-35-Молодежная на шафу  РШ-15МЛ  або аналог</t>
  </si>
  <si>
    <t>13.12</t>
  </si>
  <si>
    <t>Реконструкція пристроїв РЗА  ПС-35/10кВ Ж.Порт (Голопристанські РЕМ).  Заміна електромеханічних захистів силових трансформаторів 2Т  (1 компл) на шафу  РШ-13М  або аналог</t>
  </si>
  <si>
    <t>13.13</t>
  </si>
  <si>
    <t>Реконструкція пристроїв РЗА  ПС-35/10кВ Н.Николаевка (Скадовські РЕМ).  Заміна електромеханічних захистів трансформаторів 1Т, 2Т   на шафи РШ-13М або аналог.</t>
  </si>
  <si>
    <t>13.14</t>
  </si>
  <si>
    <t>Реконструкція пристроїв РЗА  ПС-35/10кВ Новороссийская (Скадовські РЕМ).  Заміна електромеханічних захистів силових трансформаторів 1Т, 2Т  на шафи РШ-13М або аналог.</t>
  </si>
  <si>
    <t>13.15</t>
  </si>
  <si>
    <t>Реконструкція пристроїв РЗА  ПС-35/10кВ Порт (Н.Каховські РЕМ).  Заміна електромеханічних захистів силових трансформаторів  1Т, 2Т (2 комплекти)   на шафи РШ-13М або аналог.</t>
  </si>
  <si>
    <t>13.16</t>
  </si>
  <si>
    <t>Реконструкція пристроїв РЗА  ПС-35/10кВ Н.Серогозская (Іванівські РЕМ).  Заміна електромеханічних захистів трансформаторів  1Т, 2Т  на шафи РШ-13М  або аналог.</t>
  </si>
  <si>
    <t>13.17</t>
  </si>
  <si>
    <t>Реконструкція пристроїв РЗА  ПС-35/10кВ В.Лепетихская (В.Лепетихські РЕМ).  Заміна електромеханічних захистів трансформаторів 1Т, 2Т   на шафи РШ-13М або аналог</t>
  </si>
  <si>
    <t>13.18</t>
  </si>
  <si>
    <t>Реконструкція пристроїв РЗА  ПС-35/10кВ Тавричанка (Каховські РЕМ). Заміна електромеханічних захистів трансформатора 1Т  на шафу РШ-13М або аналог, з встановленням комплекту охоронної сигналізації</t>
  </si>
  <si>
    <t>13.19</t>
  </si>
  <si>
    <t>Реконструкція пристроїв РЗА  ПС-35/10кВ Шевченко (Чаплинські РЕМ).  Заміна електромеханічних захистів трансформатора 1Т  на шафу РШ-13М  або аналог, з встановленням комплекту охоронної сигналізації.</t>
  </si>
  <si>
    <t>13.20</t>
  </si>
  <si>
    <t>Реконструкція пристроїв РЗА  ПС-35/10кВ Ретранслятор (Каховські РЕМ).  Заміна електромеханічних захистів трансформатора 1Т  на шафу РШ-13М  або аналог, з дооснащенням комплекту охоронної сигналізації</t>
  </si>
  <si>
    <t>13.21</t>
  </si>
  <si>
    <t>Реконструкція пристроїв РЗА  ПС-35/10кВ Строгановка (Чаплинські РЕМ).  Заміна електромеханічних захистів трансформатора 1Т  на шафу РШ-13М  або аналог, з дооснащенням комплекту охоронної  сигналізації</t>
  </si>
  <si>
    <t>13.22</t>
  </si>
  <si>
    <t>Реконструкція пристроїв РЗА  ПС-35/10кВ Днепряне (Н.Каховські РЕМ).Заміна  комплекту захистів трансформатора 1Т на шафу РШ-13М або аналог, з дооснащенням комплексу охоронної  сигналізації</t>
  </si>
  <si>
    <t>13.23</t>
  </si>
  <si>
    <t xml:space="preserve">Реконструкція ПС 35/10кВ «Лесная» з заміною масляних вимикачів 10кВ на вакуумні вимикачі 10кВ комірок Л-1907 та Л-1905 з заміною електромеханічних захистів на МП пристрої РЗА, телемеханізацією та зв'язком. </t>
  </si>
  <si>
    <t>13.24</t>
  </si>
  <si>
    <t xml:space="preserve">Реконструкція ПС 35/10кВ «Раденская» з заміною масляного вимикача 10кВ на вакуумний вимикач 10кВ комірки Л-2002 з заміною електромеханічних захистів на МП пристрої РЗА, телемеханізацією та зв'язком. </t>
  </si>
  <si>
    <t>13.25</t>
  </si>
  <si>
    <t>Реконструкція ПС 35/10кВ “Геническая” з заміною комірок 10 кВ з масляними вимикачами на комірки 10 кВ з вакуумними вимикачами з заміною електромеханічних захистів на МП пристрої РЗА та забезпечення засобами телемеханіки і зв’язку, в м. Генічеськ, Херсонської обл.</t>
  </si>
  <si>
    <t>13.26</t>
  </si>
  <si>
    <t xml:space="preserve">Реконструкція ПС 35/10кВ «В.Дружина» з заміною масляного вимикача 10кВ на вакуумний вимикач 10кВ комірки Л-875 з заміною електромеханічних захистів на МП пристрої РЗА, телемеханізацією та зв'язком. </t>
  </si>
  <si>
    <t>13.27</t>
  </si>
  <si>
    <t xml:space="preserve">Реконструкція ПС 35/10кВ «Степная» з заміною масляного вимикача 10кВ на вакуумний вимикач 10кВ комірки Л-454 з заміною електромеханічних захистів на МП пристрої РЗА, телемеханізацією та зв'язком. </t>
  </si>
  <si>
    <t>13.28</t>
  </si>
  <si>
    <t>Реконструкція ПС 35/10кВ «Камышанская» з заміною комірки 10кВ з масляним вимикачем на комірку 10кВ з вакуумним вимикачем Л-3608 з заміною електромеханічних захистів на МП пристрої РЗА</t>
  </si>
  <si>
    <t>13.29</t>
  </si>
  <si>
    <t>Реконструкція ПС 35/10кВ “Дарьевская” з заміною масляних вимикачів 10 кВ на вакуумні вимикачі 10кВ  комірок Л-556, Л-552, Л-555, секційної, вводу-10-1Т, заміну комірок 2СШ-10кВ з заміною електромеханічних захистів на МП пристрої РЗА та забезпечення засобами телемеханіки і зв’язку</t>
  </si>
  <si>
    <t>13.30</t>
  </si>
  <si>
    <t>Реконструкція ПС 35/10кВ «Основа» з заміною масляного вимикача 10кВ на вакуумний вимикач 10кВ комірки Л-83 з заміною електромеханічних захистів на МП пристрої РЗА, телемеханізацією та зв'язком</t>
  </si>
  <si>
    <t>13.31</t>
  </si>
  <si>
    <t xml:space="preserve">Реконструкція ПС 35/10кВ «Н.Киевская» з заміною масляного вимикача 10кВ на вакуумний вимикач 10кВ комірки Л-8763 з заміною електромеханічних захистів на МП пристрої РЗА, телемеханізацією та зв'язком. </t>
  </si>
  <si>
    <t>13.32</t>
  </si>
  <si>
    <t>Реконструкція ПС 35/10кВ «Каланчацкая» з заміною масляних вимикачів 10кВ на вакуумні вимикачі 10кВ комірок Л-8303 та Л-8305 з заміною електромеханічних захистів на МП пристрої РЗА з телемеханізацією та зв'язком.</t>
  </si>
  <si>
    <t>13.33</t>
  </si>
  <si>
    <t>Реконструкція ПС 35/10кВ «Белозерская» з заміною масляного вимикача 10кВ на вакуумний вимикач 10кВ комірки Л-504 з заміною електромеханічних захистів на МП пристрої РЗА, телемеханізацією та зв'язком.</t>
  </si>
  <si>
    <t>13.34</t>
  </si>
  <si>
    <t>Реконструкція ПС 35/10кВ «Гладковка» з заміною масляного вимикача 10кВ на вакуумний вимикач 10кВ комірки Л-891 з заміною електромеханічних захистів на МП пристрої РЗА, телемеханізацією та зв'язком.</t>
  </si>
  <si>
    <t>13.35</t>
  </si>
  <si>
    <t>Реконструкція ПС 35/10кВ «Н.Збурьевка» з заміною комірок 10кВ з масляними вимикачами  на комірки 10кВ з вакуумними вимикачами з заміною електромеханічних захистів на МП пристрої РЗА.</t>
  </si>
  <si>
    <t>14.1</t>
  </si>
  <si>
    <t>Розробка ПКД. Реконструкція ПС 35/10кВ ”Щасливцево” з встановленням УКРП-10.</t>
  </si>
  <si>
    <t>Реактив</t>
  </si>
  <si>
    <t>14.2</t>
  </si>
  <si>
    <t>Розробка ПКД. Реконструкція ПС 35/10кВ ”Н.Серогозская” з встановленням УКРП-10.</t>
  </si>
  <si>
    <t>14.3</t>
  </si>
  <si>
    <t>Розробка ПКД:   Реконструкція РЗА ПС-150/35/6 кВ «ХНПЗ» з заміною ДЗШ-35 кВ на мікропроцесорні пристрої РЗА.</t>
  </si>
  <si>
    <t>14.4</t>
  </si>
  <si>
    <t>Розробка ПКД:   Реконструкція РЗА ПС-150/35/10 кВ «Промишленная» з заміною ДЗШ-35 кВ на мікропроцесорні пристрої РЗА.</t>
  </si>
  <si>
    <t>14.5</t>
  </si>
  <si>
    <t>Розробка ПКД: РЗА комірки “Л-64” РП 150 кВ “Каховська ГЕС”</t>
  </si>
  <si>
    <t>14.6</t>
  </si>
  <si>
    <t>Розробка ПКД: Реконструкція ПЛ-35 кВ “Геническая”-“Генгорка”</t>
  </si>
  <si>
    <t>14.7</t>
  </si>
  <si>
    <t>Розробка ПКД: Реконструкція ПЛ-35 кВ “Генгорка” - “Счастливцево”</t>
  </si>
  <si>
    <t>14.8</t>
  </si>
  <si>
    <t>Розробка ПКД: Реконструкція ПЛ-35 кВ “Счастливцево” - “Стрелковое”</t>
  </si>
  <si>
    <t>Всього по  І - розділ</t>
  </si>
  <si>
    <t>II - розділ Заходи по зниженню та/або недопущенню понаднормативних витрат електроенергії.</t>
  </si>
  <si>
    <t>Лінійний пункт високовольтного обліку ПКУ-10 з терміналом ЛУЗОД</t>
  </si>
  <si>
    <t>2</t>
  </si>
  <si>
    <t>Переобладнання 1-о фазних ввідних пристроїв приватних будинків проблемних споживачів</t>
  </si>
  <si>
    <t>ПП "Мет-Ал",ПП "ТПК"Медвейс",Приватне підприємство "Енерго-Леп-Комплект",ТОВАРИСТВО З ОБМЕЖЕНОЮ ВІДПОВІДАЛЬНІСТЮ " ВІКТОРІЯ-ТОРГ",ТОВАРИСТВО З ОБМЕЖЕНОЮ ВІДПОВІДАЛЬНІСТЮ"ХОЗКОМПЛЕКТ",ТОВ "ЕНЕРГОСНАБ 2013",ТОВ"Комплектенергопоставка",ТОВ "СД Енергопласт",ТОВ "Торговий дім Одеського кабельного заводу "Одескабель",ТОВ "ЮГСВЕТ",ФОП Котенко Віктор Миколайович,ФОП КОТЕНКО Жанна Вікторівна.,ФОП Собко Ірина Олександрівна, тендер</t>
  </si>
  <si>
    <t>Переобладнання 3-и фазних ввідних пристроїв приватних будинків проблемних споживачів</t>
  </si>
  <si>
    <t>ПП "Мет-Ал",ТОВАРИСТВО З ОБМЕЖЕНОЮ ВІДПОВІДАЛЬНІСТЮ " ВІКТОРІЯ-ТОРГ",ТОВАРИСТВО З ОБМЕЖЕНОЮ ВІДПОВІДАЛЬНІСТЮ"ХОЗКОМПЛЕКТ",ТОВ "ЕНЕРГОСНАБ 2013",ТОВ"Комплектенергопоставка",ТОВ "СД Енергопласт",ТОВ "Торговий дім Одеського кабельного заводу "Одескабель",ТОВ "ЮГСВЕТ",ФОП КОТЕНКО Жанна Вікторівна, тендер</t>
  </si>
  <si>
    <t>Електролічильник багатофункціональний  однофазний з вбудованим модемом GPRS, датчиками магнітного та радіочастотного впливу</t>
  </si>
  <si>
    <t>ТОВ "ТЕЛЕКОМУНІКАЦІЙНІ ТЕХНОЛОГІЇ", тендер</t>
  </si>
  <si>
    <t>Електролічильник багатофункціональний  трифазний прямого включення з вбудованим модемом GPRS, датчиками магнітного та радіочастотного впливу</t>
  </si>
  <si>
    <t>Електролічильник багатофункціональний  трифазний трансформаторного включення з вбудованим модемом GPRS, датчиками магнітного та радіочастотного впливу</t>
  </si>
  <si>
    <t>Електролічильник багатофункціональний  3*100В 5 (10)А з інтерфейсом RS485</t>
  </si>
  <si>
    <t>ТОВ "Албат", тендер</t>
  </si>
  <si>
    <t>Електролічильник багатофункціональний  трифазний 3*100 В трансформаторного включення з вбудованим модемом GPRS, датчиками магнітного та радіочастотного впливу</t>
  </si>
  <si>
    <t>Трансформатор напруги НТАМИ-6</t>
  </si>
  <si>
    <t xml:space="preserve">Трансформатори струму ТПЛУ-10 </t>
  </si>
  <si>
    <t>Трансформатор напруги НТАМИ-10</t>
  </si>
  <si>
    <t>Шафа металева ( для розміщення приладу обліку та ТС )</t>
  </si>
  <si>
    <t>Електролічильник АСКОЕ побут однофазний багатофункціональний з PLC модемом, вбудованим реле, вбудованими датчиками магнітного та радіочастотного впливу</t>
  </si>
  <si>
    <t>Реактив: 1207
Прибуток:19493</t>
  </si>
  <si>
    <t>Електролічильник АСКОЕ побут трифазний багатофункціональний прямого включення з PLC модемом, вбудованим реле, вбудованими датчиками магнітного та радіочастотного впливу</t>
  </si>
  <si>
    <t>Електролічильник АСКОЕ побут трифазний багатофункціональний трансформаторного включення з PLC модемом, вбудованим реле, вбудованими датчиками магнітного та радіочастотного впливу</t>
  </si>
  <si>
    <t>Маршрутизатор системи АСКОЕ побут з пристроєм грозозахисту</t>
  </si>
  <si>
    <t>Всього по  II - розділ</t>
  </si>
  <si>
    <t>IІІ - розділ Впровадження та розвиток АСДТК.</t>
  </si>
  <si>
    <t xml:space="preserve">Телемеханізація ПС-150 кВ "Н.Алексеевка" </t>
  </si>
  <si>
    <t>Телемеханізація ПС 35/10кВ ”Н.Збурьевская”</t>
  </si>
  <si>
    <t>Телемеханізація ПС 35/10кВ “Долматовская”</t>
  </si>
  <si>
    <t>Телемеханізація ПС 35/10кВ “Ж.Порт”</t>
  </si>
  <si>
    <t>Телемеханізація ПС 35/10кВ “Бехтерская”</t>
  </si>
  <si>
    <t>Телемеханізація ПС 35/10кВ “Коминтерн”</t>
  </si>
  <si>
    <t>Телемеханізація ПС 35/10кВ “Сов. Азербайджан”</t>
  </si>
  <si>
    <t>Багатоканальна автономна система запису</t>
  </si>
  <si>
    <t>Всього по  IІІ - розділ</t>
  </si>
  <si>
    <t>ІV - розділ Впровадження та розвиток інформаційних технологій.</t>
  </si>
  <si>
    <t>Робочі станції з ОС Windows pro</t>
  </si>
  <si>
    <t>Робочі станцій з ОС Linux</t>
  </si>
  <si>
    <t>Багатофункціональний пристрій (принтер/сканер/ксерокс) формату А4</t>
  </si>
  <si>
    <t>ТОВ "ІТ-ДЕВЕЛОПМЕНТ", тендер</t>
  </si>
  <si>
    <t>Багатофункціональний пристрій (принтер/сканер/ксерокс) формату А4 (80000 стор/міс.)</t>
  </si>
  <si>
    <t>Багатофункціональний пристрій (принтер/сканер/ксерокс) формату А3</t>
  </si>
  <si>
    <t>Кольоровий БФП формату А3</t>
  </si>
  <si>
    <t>Кольоровий принтер формату А1 з вбудованим СНПЧ</t>
  </si>
  <si>
    <t>Сервер для баз данних ОІК</t>
  </si>
  <si>
    <t>Сервер DELL для ЦОД (або аналог)</t>
  </si>
  <si>
    <t>Система резервування Data Domain (або аналог)</t>
  </si>
  <si>
    <t>Комутатор Connectrix з технічною підтримкою (або аналог)</t>
  </si>
  <si>
    <t>Стрічкова бібліотеки Dell з накопичувачими у складі (або аналог)</t>
  </si>
  <si>
    <t>Відеостіна відображення схем електромереж центральної диспетчерської</t>
  </si>
  <si>
    <t>Придбання потужного ноутбуку для програмування</t>
  </si>
  <si>
    <t>Придбання ноутбуку для налагодження та обслуговування мікропроцесорних пристроїв РЗА</t>
  </si>
  <si>
    <t>Закупівля програмного забезпечення комплексного захисту робочих станцій ESET (або аналог)</t>
  </si>
  <si>
    <t>ТВЕ 2018</t>
  </si>
  <si>
    <t>Поновлення програмного забезпечення комплексного захисту робочих станцій ESET (або аналог)</t>
  </si>
  <si>
    <t>Програмне забезпечення Microsoft EA (або аналог)</t>
  </si>
  <si>
    <t>Робоча станція для проектування в AutoCad</t>
  </si>
  <si>
    <t>Програмне забезпечення Microsoft Windows Server Remote Desktop Server CAL 2019 SNGL Device CAL + SQL Server Standard 2019 SNGL (або аналог)</t>
  </si>
  <si>
    <t>Придбання обладнання для захисту комплексу ОІК</t>
  </si>
  <si>
    <t>22</t>
  </si>
  <si>
    <t>Маршрутизатор Cisco FPR1120-NGFW-K9 + Firepower Management Center (або аналог)</t>
  </si>
  <si>
    <t>Всього по  ІV - розділ</t>
  </si>
  <si>
    <t>V - розділ Впровадження та розвиток систем зв'язку та телекомунікацій.</t>
  </si>
  <si>
    <t>Побудова радіорелейної лінії зв’язку Горностаївка -  В.Лепетиха на базі РРС типу  ALCOMA для організації мережі зв’язку та передавання даних</t>
  </si>
  <si>
    <t>Голосове обладнання VoIP зв'язку для розбудови корпоративної мережі зв'язку</t>
  </si>
  <si>
    <t>Модернізація  корпоративної телефонної мережі АТ «Херсонобленерго»  зі встановлення цифрової АТС Coral</t>
  </si>
  <si>
    <t>Всього по  V - розділ</t>
  </si>
  <si>
    <t>VІ - розділ Модернізація та закупівля транспортних засобів.</t>
  </si>
  <si>
    <t>Автогідропідіймач АР-18  ГАЗ-33098 4*2, ЄВРО-5, 5 місць, дворядна кабіна (або аналог)</t>
  </si>
  <si>
    <t>ТОВ "Арсенал-2", тендер</t>
  </si>
  <si>
    <t>АГП Comet 19, с установкой на шасси Iveco Daily 60C15D 4х2 (7 мест) (або аналог)</t>
  </si>
  <si>
    <t>ТОВАРИСТВО З ОБМЕЖЕНОЮ ВІДПОВІДАЛЬНІСТЮ" ТОРГОВИЙ ДІМ ТЕХКОМПЛЕКТ", тендер</t>
  </si>
  <si>
    <t>Електротехнічна лабораторія ЕТЛ-35К на базі автомобіля Peugeot Boxer 435 L3H2 (4х4 повний привід) (або аналог)</t>
  </si>
  <si>
    <t>Volkswagen T6 Kombi LR (або аналог)</t>
  </si>
  <si>
    <t>Введ. в експл. ОЗ1018328222 26.03.2021</t>
  </si>
  <si>
    <t>ТОВ "ЮГ-АВТО", тендер</t>
  </si>
  <si>
    <t>Volkswagen T6 Kasten LR (або аналог)</t>
  </si>
  <si>
    <t>Введ. в експл. ОЗ1018328223 26.03.2021</t>
  </si>
  <si>
    <t>АГП Dasan DS300 30м на шасі МАЗ 5302 4*4 (або аналог)</t>
  </si>
  <si>
    <t>Всього по  VІ - розділ</t>
  </si>
  <si>
    <t>VII - розділ Інше.</t>
  </si>
  <si>
    <t>Бензо-генератор Vitals(або аналог) 5,0 кВт</t>
  </si>
  <si>
    <t>Перфоратор МАКІТА (або аналог)</t>
  </si>
  <si>
    <t>Дріль-шуруповерт акумуляторний SPARKY (або аналог)</t>
  </si>
  <si>
    <t>Придбання Аналізатора якості електричної енергії типу LINAX PQ 3000 або аналог</t>
  </si>
  <si>
    <t>Придбання Аналізатора якості електричної енергії трифазного типу METREL MI2883 або аналог</t>
  </si>
  <si>
    <t>Придбання Аналізатора якості електричної енергії трифазного типу METREL MI2892 або аналог</t>
  </si>
  <si>
    <t>Придбання перевірочної апаратури Випробувальна установка “РЗА-Тестер” в комплекті з трансформатором напруги ТН-600  або аналог</t>
  </si>
  <si>
    <t>Пристрій для перевірки простих пристроїв РЗА типу Compano 100 (або аналог)</t>
  </si>
  <si>
    <t>Вольтамперфазометр  МІРА-А (або аналог)</t>
  </si>
  <si>
    <t>Дизельний сварочний  генератор  EnerSol   6,6 кВт (або аналог)</t>
  </si>
  <si>
    <t>Блок монтажний Гарт 01404 (2т)  (або аналог)</t>
  </si>
  <si>
    <t>Блок монтажний М 1 Р-6 (або аналог)</t>
  </si>
  <si>
    <t>Висоторіз  Stihl HT 133 (або аналог)</t>
  </si>
  <si>
    <t>Монтажний затискач  СТ102.501 (або аналог)</t>
  </si>
  <si>
    <t>Ножиці секторні НС-30 (або аналог)</t>
  </si>
  <si>
    <t>Лебідка з функцією реверсу ST 116/1 (або аналог)</t>
  </si>
  <si>
    <t>Пристрій для зняття оболонки,ізоляції та напівпровідного шару з кабеля з ізоляцією зі зшитого поліетилена СИ-60У SHTOK (або аналог)</t>
  </si>
  <si>
    <t>Колонка насадочна для хроматографа «Кристал 2000М» Haye Sep №80/100 або аналог</t>
  </si>
  <si>
    <t>Колонка насадочна для хроматографа «Кристал 2000М» СаА 0,2/0,4мм або аналог</t>
  </si>
  <si>
    <t>Прилад для визначення вологовмісту трансформаторного масла кулонометр WTK або аналог</t>
  </si>
  <si>
    <t>Аквадистиллятор DE-10 або аналог</t>
  </si>
  <si>
    <t>Цифровий кабельний рефлектометр CFL-8 або аналог</t>
  </si>
  <si>
    <t>23</t>
  </si>
  <si>
    <t>Вимірювач опору ізоляції (мегометр) Е6-24 або аналог</t>
  </si>
  <si>
    <t>24</t>
  </si>
  <si>
    <t>Автотрансформатор масляний однофазний для плавного регулювання напруги змінного струму промислової частоти (РНО) 50 Гц, 40А або анлог</t>
  </si>
  <si>
    <t>25</t>
  </si>
  <si>
    <t>Переносний цифровий покажчик Гармоніка Е 125 або аналог для визначення місця однофазного замикання на землю у ПЛ напругою 6-35 кВ (або аналог)</t>
  </si>
  <si>
    <t>26</t>
  </si>
  <si>
    <t>Подрібнювач гілок ARPAL АМ-120БД-К (або аналог)</t>
  </si>
  <si>
    <t>27</t>
  </si>
  <si>
    <t>Бензопили Shtil 230 або аналог</t>
  </si>
  <si>
    <t>ПП "ТЕХКОМПЛЕКТ", тендер</t>
  </si>
  <si>
    <t>Всього по  VII - розділ</t>
  </si>
  <si>
    <t xml:space="preserve">Всього по програмі  </t>
  </si>
  <si>
    <t>Голова Правління</t>
  </si>
  <si>
    <t>І.М.Сафронов</t>
  </si>
  <si>
    <t>Директор технічний</t>
  </si>
  <si>
    <t>В.Д. Гончаров</t>
  </si>
  <si>
    <t>Директор виконавчий</t>
  </si>
  <si>
    <t>А.М.Тініченко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</si>
</sst>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0.00%"/>
  </numFmts>
  <fonts count="14">
    <font>
      <sz val="10"/>
      <name val="Arial"/>
      <family val="2"/>
    </font>
    <font>
      <sz val="10"/>
      <name val="Arial Cyr"/>
      <family val="2"/>
    </font>
    <font>
      <sz val="10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sz val="11"/>
      <name val="Times New Roman Cyr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70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5" fillId="0" borderId="1" xfId="20" applyFont="1" applyFill="1" applyBorder="1" applyAlignment="1" applyProtection="1">
      <alignment horizontal="left" vertical="center" indent="1"/>
      <protection/>
    </xf>
    <xf numFmtId="164" fontId="6" fillId="0" borderId="2" xfId="20" applyFont="1" applyFill="1" applyBorder="1" applyAlignment="1" applyProtection="1">
      <alignment horizontal="center" vertical="center"/>
      <protection/>
    </xf>
    <xf numFmtId="164" fontId="7" fillId="0" borderId="1" xfId="20" applyFont="1" applyFill="1" applyBorder="1" applyAlignment="1" applyProtection="1">
      <alignment horizontal="left" vertical="center" indent="1"/>
      <protection/>
    </xf>
    <xf numFmtId="164" fontId="7" fillId="0" borderId="3" xfId="20" applyFont="1" applyFill="1" applyBorder="1" applyAlignment="1" applyProtection="1">
      <alignment horizontal="center" vertical="center"/>
      <protection/>
    </xf>
    <xf numFmtId="165" fontId="7" fillId="0" borderId="4" xfId="20" applyNumberFormat="1" applyFont="1" applyFill="1" applyBorder="1" applyAlignment="1" applyProtection="1">
      <alignment horizontal="center" vertical="center"/>
      <protection locked="0"/>
    </xf>
    <xf numFmtId="164" fontId="7" fillId="0" borderId="4" xfId="20" applyFont="1" applyFill="1" applyBorder="1" applyAlignment="1" applyProtection="1">
      <alignment horizontal="center" vertical="center"/>
      <protection/>
    </xf>
    <xf numFmtId="165" fontId="7" fillId="0" borderId="5" xfId="20" applyNumberFormat="1" applyFont="1" applyFill="1" applyBorder="1" applyAlignment="1" applyProtection="1">
      <alignment horizontal="center" vertical="center"/>
      <protection locked="0"/>
    </xf>
    <xf numFmtId="164" fontId="7" fillId="0" borderId="1" xfId="20" applyFont="1" applyFill="1" applyBorder="1" applyAlignment="1">
      <alignment horizontal="left" vertical="center" indent="1"/>
      <protection/>
    </xf>
    <xf numFmtId="164" fontId="0" fillId="0" borderId="0" xfId="20" applyFont="1" applyProtection="1">
      <alignment/>
      <protection/>
    </xf>
    <xf numFmtId="164" fontId="4" fillId="0" borderId="1" xfId="20" applyFont="1" applyFill="1" applyBorder="1" applyAlignment="1" applyProtection="1">
      <alignment horizontal="center" vertical="center" wrapText="1"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4" fontId="7" fillId="0" borderId="6" xfId="20" applyFont="1" applyFill="1" applyBorder="1" applyAlignment="1" applyProtection="1">
      <alignment horizontal="center" vertical="center" wrapText="1"/>
      <protection/>
    </xf>
    <xf numFmtId="164" fontId="0" fillId="0" borderId="0" xfId="20" applyFont="1" applyBorder="1" applyProtection="1">
      <alignment/>
      <protection/>
    </xf>
    <xf numFmtId="164" fontId="7" fillId="0" borderId="2" xfId="20" applyFont="1" applyFill="1" applyBorder="1" applyAlignment="1" applyProtection="1">
      <alignment horizontal="center" vertical="center" wrapText="1"/>
      <protection/>
    </xf>
    <xf numFmtId="164" fontId="7" fillId="0" borderId="1" xfId="20" applyFont="1" applyFill="1" applyBorder="1" applyAlignment="1" applyProtection="1">
      <alignment horizontal="center" vertical="top" wrapText="1"/>
      <protection/>
    </xf>
    <xf numFmtId="164" fontId="7" fillId="0" borderId="1" xfId="20" applyFont="1" applyFill="1" applyBorder="1" applyAlignment="1" applyProtection="1">
      <alignment horizontal="center" vertical="center"/>
      <protection/>
    </xf>
    <xf numFmtId="164" fontId="7" fillId="0" borderId="1" xfId="20" applyNumberFormat="1" applyFont="1" applyFill="1" applyBorder="1" applyAlignment="1" applyProtection="1">
      <alignment horizontal="center" vertical="center" wrapText="1"/>
      <protection/>
    </xf>
    <xf numFmtId="166" fontId="7" fillId="0" borderId="1" xfId="20" applyNumberFormat="1" applyFont="1" applyFill="1" applyBorder="1" applyAlignment="1" applyProtection="1">
      <alignment horizontal="center" vertical="center"/>
      <protection/>
    </xf>
    <xf numFmtId="167" fontId="7" fillId="0" borderId="1" xfId="20" applyNumberFormat="1" applyFont="1" applyFill="1" applyBorder="1" applyAlignment="1" applyProtection="1">
      <alignment horizontal="center" vertical="center"/>
      <protection/>
    </xf>
    <xf numFmtId="166" fontId="7" fillId="0" borderId="1" xfId="20" applyNumberFormat="1" applyFont="1" applyFill="1" applyBorder="1" applyAlignment="1" applyProtection="1">
      <alignment horizontal="center" vertical="center"/>
      <protection locked="0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  <xf numFmtId="166" fontId="8" fillId="0" borderId="1" xfId="20" applyNumberFormat="1" applyFont="1" applyFill="1" applyBorder="1" applyAlignment="1" applyProtection="1">
      <alignment horizontal="center" vertical="center"/>
      <protection/>
    </xf>
    <xf numFmtId="164" fontId="8" fillId="0" borderId="0" xfId="20" applyFont="1" applyFill="1" applyProtection="1">
      <alignment/>
      <protection/>
    </xf>
    <xf numFmtId="164" fontId="7" fillId="0" borderId="0" xfId="20" applyFont="1" applyFill="1" applyProtection="1">
      <alignment/>
      <protection/>
    </xf>
    <xf numFmtId="164" fontId="1" fillId="0" borderId="0" xfId="20" applyFont="1" applyFill="1" applyProtection="1">
      <alignment/>
      <protection/>
    </xf>
    <xf numFmtId="164" fontId="9" fillId="0" borderId="0" xfId="21" applyFont="1" applyFill="1" applyBorder="1" applyAlignment="1" applyProtection="1">
      <alignment horizontal="left"/>
      <protection hidden="1"/>
    </xf>
    <xf numFmtId="164" fontId="4" fillId="0" borderId="0" xfId="21" applyFont="1" applyFill="1" applyBorder="1" applyAlignment="1" applyProtection="1">
      <alignment horizontal="left"/>
      <protection hidden="1"/>
    </xf>
    <xf numFmtId="164" fontId="9" fillId="0" borderId="0" xfId="20" applyFont="1" applyFill="1">
      <alignment/>
      <protection/>
    </xf>
    <xf numFmtId="164" fontId="9" fillId="0" borderId="0" xfId="20" applyFont="1" applyFill="1" applyAlignment="1">
      <alignment horizontal="center"/>
      <protection/>
    </xf>
    <xf numFmtId="164" fontId="7" fillId="0" borderId="0" xfId="20" applyFont="1" applyFill="1" applyAlignment="1">
      <alignment horizontal="right"/>
      <protection/>
    </xf>
    <xf numFmtId="164" fontId="7" fillId="0" borderId="0" xfId="20" applyFont="1" applyFill="1" applyAlignment="1">
      <alignment horizontal="center"/>
      <protection/>
    </xf>
    <xf numFmtId="164" fontId="3" fillId="0" borderId="0" xfId="20" applyFont="1" applyFill="1" applyAlignment="1">
      <alignment horizontal="center"/>
      <protection/>
    </xf>
    <xf numFmtId="164" fontId="3" fillId="0" borderId="0" xfId="20" applyFont="1" applyFill="1">
      <alignment/>
      <protection/>
    </xf>
    <xf numFmtId="164" fontId="10" fillId="0" borderId="0" xfId="20" applyFont="1" applyFill="1">
      <alignment/>
      <protection/>
    </xf>
    <xf numFmtId="166" fontId="11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0" xfId="21" applyFont="1" applyFill="1" applyProtection="1">
      <alignment/>
      <protection hidden="1"/>
    </xf>
    <xf numFmtId="164" fontId="9" fillId="0" borderId="0" xfId="20" applyFont="1" applyFill="1" applyBorder="1" applyAlignment="1">
      <alignment horizontal="center" wrapText="1"/>
      <protection/>
    </xf>
    <xf numFmtId="164" fontId="8" fillId="0" borderId="0" xfId="20" applyFont="1" applyFill="1">
      <alignment/>
      <protection/>
    </xf>
    <xf numFmtId="164" fontId="12" fillId="0" borderId="0" xfId="20" applyFont="1" applyFill="1">
      <alignment/>
      <protection/>
    </xf>
    <xf numFmtId="164" fontId="7" fillId="0" borderId="0" xfId="20" applyFont="1" applyFill="1">
      <alignment/>
      <protection/>
    </xf>
    <xf numFmtId="164" fontId="9" fillId="0" borderId="0" xfId="21" applyFont="1" applyFill="1" applyAlignment="1" applyProtection="1">
      <alignment/>
      <protection hidden="1"/>
    </xf>
    <xf numFmtId="164" fontId="9" fillId="0" borderId="0" xfId="21" applyFont="1" applyFill="1" applyAlignment="1" applyProtection="1">
      <alignment horizontal="center"/>
      <protection hidden="1"/>
    </xf>
    <xf numFmtId="164" fontId="9" fillId="0" borderId="0" xfId="21" applyFont="1" applyFill="1" applyAlignment="1" applyProtection="1">
      <alignment horizontal="left"/>
      <protection hidden="1"/>
    </xf>
    <xf numFmtId="164" fontId="7" fillId="0" borderId="0" xfId="0" applyFont="1" applyAlignment="1">
      <alignment/>
    </xf>
    <xf numFmtId="164" fontId="11" fillId="0" borderId="0" xfId="0" applyFont="1" applyFill="1" applyBorder="1" applyAlignment="1" applyProtection="1">
      <alignment horizontal="left" vertical="top" wrapText="1"/>
      <protection/>
    </xf>
    <xf numFmtId="164" fontId="11" fillId="0" borderId="1" xfId="0" applyFont="1" applyFill="1" applyBorder="1" applyAlignment="1" applyProtection="1">
      <alignment horizontal="center" vertical="top" wrapText="1"/>
      <protection/>
    </xf>
    <xf numFmtId="164" fontId="11" fillId="2" borderId="1" xfId="0" applyFont="1" applyFill="1" applyBorder="1" applyAlignment="1" applyProtection="1">
      <alignment horizontal="left" vertical="top" wrapText="1"/>
      <protection/>
    </xf>
    <xf numFmtId="164" fontId="11" fillId="0" borderId="1" xfId="0" applyFont="1" applyFill="1" applyBorder="1" applyAlignment="1" applyProtection="1">
      <alignment horizontal="left" vertical="top" wrapText="1"/>
      <protection/>
    </xf>
    <xf numFmtId="166" fontId="11" fillId="0" borderId="1" xfId="0" applyNumberFormat="1" applyFont="1" applyFill="1" applyBorder="1" applyAlignment="1" applyProtection="1">
      <alignment horizontal="left" vertical="top" wrapText="1"/>
      <protection/>
    </xf>
    <xf numFmtId="164" fontId="11" fillId="3" borderId="1" xfId="0" applyFont="1" applyFill="1" applyBorder="1" applyAlignment="1" applyProtection="1">
      <alignment horizontal="left" vertical="top" wrapText="1"/>
      <protection/>
    </xf>
    <xf numFmtId="166" fontId="11" fillId="3" borderId="1" xfId="0" applyNumberFormat="1" applyFont="1" applyFill="1" applyBorder="1" applyAlignment="1" applyProtection="1">
      <alignment horizontal="left" vertical="top" wrapText="1"/>
      <protection/>
    </xf>
    <xf numFmtId="164" fontId="3" fillId="0" borderId="7" xfId="0" applyFont="1" applyBorder="1" applyAlignment="1">
      <alignment wrapText="1"/>
    </xf>
    <xf numFmtId="164" fontId="11" fillId="4" borderId="1" xfId="0" applyFont="1" applyFill="1" applyBorder="1" applyAlignment="1" applyProtection="1">
      <alignment horizontal="left" vertical="top" wrapText="1"/>
      <protection/>
    </xf>
    <xf numFmtId="166" fontId="11" fillId="4" borderId="1" xfId="0" applyNumberFormat="1" applyFont="1" applyFill="1" applyBorder="1" applyAlignment="1" applyProtection="1">
      <alignment horizontal="left" vertical="top" wrapText="1"/>
      <protection/>
    </xf>
    <xf numFmtId="164" fontId="11" fillId="0" borderId="0" xfId="0" applyFont="1" applyFill="1" applyBorder="1" applyAlignment="1" applyProtection="1">
      <alignment horizontal="left" vertical="center" wrapText="1"/>
      <protection/>
    </xf>
    <xf numFmtId="164" fontId="9" fillId="0" borderId="0" xfId="21" applyFont="1" applyFill="1" applyBorder="1" applyAlignment="1" applyProtection="1">
      <alignment horizontal="left"/>
      <protection hidden="1"/>
    </xf>
    <xf numFmtId="164" fontId="4" fillId="0" borderId="0" xfId="21" applyFont="1" applyFill="1" applyBorder="1" applyAlignment="1" applyProtection="1">
      <alignment horizontal="left"/>
      <protection hidden="1"/>
    </xf>
    <xf numFmtId="164" fontId="9" fillId="0" borderId="0" xfId="20" applyFont="1" applyFill="1">
      <alignment/>
      <protection/>
    </xf>
    <xf numFmtId="164" fontId="9" fillId="0" borderId="0" xfId="20" applyFont="1" applyFill="1" applyAlignment="1">
      <alignment horizontal="center"/>
      <protection/>
    </xf>
    <xf numFmtId="164" fontId="13" fillId="0" borderId="0" xfId="0" applyFont="1" applyFill="1" applyBorder="1" applyAlignment="1" applyProtection="1">
      <alignment horizontal="left" vertical="center" wrapText="1"/>
      <protection/>
    </xf>
    <xf numFmtId="164" fontId="9" fillId="0" borderId="0" xfId="21" applyFont="1" applyFill="1" applyProtection="1">
      <alignment/>
      <protection hidden="1"/>
    </xf>
    <xf numFmtId="164" fontId="9" fillId="0" borderId="0" xfId="20" applyFont="1" applyFill="1" applyBorder="1" applyAlignment="1">
      <alignment horizontal="center" wrapText="1"/>
      <protection/>
    </xf>
    <xf numFmtId="164" fontId="13" fillId="0" borderId="0" xfId="0" applyFont="1" applyFill="1" applyBorder="1" applyAlignment="1" applyProtection="1">
      <alignment horizontal="left" vertical="top" wrapText="1"/>
      <protection/>
    </xf>
    <xf numFmtId="164" fontId="9" fillId="0" borderId="0" xfId="21" applyFont="1" applyFill="1" applyAlignment="1" applyProtection="1">
      <alignment/>
      <protection hidden="1"/>
    </xf>
    <xf numFmtId="164" fontId="9" fillId="0" borderId="0" xfId="21" applyFont="1" applyFill="1" applyAlignment="1" applyProtection="1">
      <alignment horizontal="center"/>
      <protection hidden="1"/>
    </xf>
    <xf numFmtId="164" fontId="9" fillId="0" borderId="0" xfId="21" applyFont="1" applyFill="1" applyAlignment="1" applyProtection="1">
      <alignment horizontal="left"/>
      <protection hidden="1"/>
    </xf>
    <xf numFmtId="164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au?iue" xfId="20"/>
    <cellStyle name="Обычный_nkre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zoomScale="89" zoomScaleNormal="89" workbookViewId="0" topLeftCell="A1">
      <selection activeCell="E7" sqref="E7"/>
    </sheetView>
  </sheetViews>
  <sheetFormatPr defaultColWidth="9.140625" defaultRowHeight="12.75"/>
  <cols>
    <col min="1" max="1" width="31.28125" style="1" customWidth="1"/>
    <col min="2" max="2" width="10.28125" style="1" customWidth="1"/>
    <col min="3" max="3" width="21.28125" style="1" customWidth="1"/>
    <col min="4" max="4" width="5.7109375" style="1" customWidth="1"/>
    <col min="5" max="5" width="21.421875" style="1" customWidth="1"/>
    <col min="6" max="6" width="12.57421875" style="1" customWidth="1"/>
    <col min="7" max="7" width="9.140625" style="1" customWidth="1"/>
    <col min="8" max="8" width="12.7109375" style="1" customWidth="1"/>
    <col min="9" max="16384" width="9.140625" style="1" customWidth="1"/>
  </cols>
  <sheetData>
    <row r="1" ht="60" customHeight="1"/>
    <row r="2" spans="1:5" ht="26.25" customHeight="1">
      <c r="A2" s="2" t="s">
        <v>0</v>
      </c>
      <c r="B2" s="2"/>
      <c r="C2" s="2"/>
      <c r="D2" s="2"/>
      <c r="E2" s="2"/>
    </row>
    <row r="3" spans="1:5" ht="29.25" customHeight="1">
      <c r="A3" s="3" t="s">
        <v>1</v>
      </c>
      <c r="B3" s="4" t="s">
        <v>2</v>
      </c>
      <c r="C3" s="4"/>
      <c r="D3" s="4"/>
      <c r="E3" s="4"/>
    </row>
    <row r="4" spans="1:5" ht="26.25" customHeight="1">
      <c r="A4" s="5" t="s">
        <v>3</v>
      </c>
      <c r="B4" s="6" t="s">
        <v>4</v>
      </c>
      <c r="C4" s="7">
        <v>44197</v>
      </c>
      <c r="D4" s="8" t="s">
        <v>5</v>
      </c>
      <c r="E4" s="9">
        <v>44286</v>
      </c>
    </row>
    <row r="5" spans="1:5" ht="22.5" customHeight="1">
      <c r="A5" s="10" t="s">
        <v>6</v>
      </c>
      <c r="B5" s="6" t="s">
        <v>4</v>
      </c>
      <c r="C5" s="7">
        <v>44197</v>
      </c>
      <c r="D5" s="8" t="s">
        <v>5</v>
      </c>
      <c r="E5" s="9">
        <v>44561</v>
      </c>
    </row>
  </sheetData>
  <sheetProtection selectLockedCells="1" selectUnlockedCells="1"/>
  <mergeCells count="2">
    <mergeCell ref="A2:E2"/>
    <mergeCell ref="B3:E3"/>
  </mergeCells>
  <printOptions horizontalCentered="1"/>
  <pageMargins left="0.6104166666666667" right="0.21666666666666667" top="0.21666666666666667" bottom="0.21666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="89" zoomScaleNormal="89" workbookViewId="0" topLeftCell="A1">
      <selection activeCell="D14" sqref="D14"/>
    </sheetView>
  </sheetViews>
  <sheetFormatPr defaultColWidth="9.140625" defaultRowHeight="12.75"/>
  <cols>
    <col min="1" max="1" width="4.7109375" style="11" customWidth="1"/>
    <col min="2" max="2" width="29.8515625" style="11" customWidth="1"/>
    <col min="3" max="3" width="18.57421875" style="11" customWidth="1"/>
    <col min="4" max="4" width="25.140625" style="11" customWidth="1"/>
    <col min="5" max="5" width="17.7109375" style="11" customWidth="1"/>
    <col min="6" max="6" width="20.57421875" style="11" customWidth="1"/>
    <col min="7" max="7" width="17.28125" style="11" customWidth="1"/>
    <col min="8" max="8" width="19.57421875" style="11" customWidth="1"/>
    <col min="9" max="16384" width="9.140625" style="11" customWidth="1"/>
  </cols>
  <sheetData>
    <row r="2" spans="1:8" ht="21" customHeight="1">
      <c r="A2" s="12" t="s">
        <v>7</v>
      </c>
      <c r="B2" s="12"/>
      <c r="C2" s="12"/>
      <c r="D2" s="12"/>
      <c r="E2" s="12"/>
      <c r="F2" s="12"/>
      <c r="G2" s="12"/>
      <c r="H2" s="12"/>
    </row>
    <row r="3" spans="1:8" s="15" customFormat="1" ht="48.75" customHeight="1">
      <c r="A3" s="13" t="s">
        <v>8</v>
      </c>
      <c r="B3" s="13" t="s">
        <v>9</v>
      </c>
      <c r="C3" s="13" t="s">
        <v>10</v>
      </c>
      <c r="D3" s="13" t="s">
        <v>11</v>
      </c>
      <c r="E3" s="14" t="s">
        <v>12</v>
      </c>
      <c r="F3" s="14"/>
      <c r="G3" s="13" t="s">
        <v>13</v>
      </c>
      <c r="H3" s="13" t="s">
        <v>14</v>
      </c>
    </row>
    <row r="4" spans="1:8" s="15" customFormat="1" ht="17.25">
      <c r="A4" s="13"/>
      <c r="B4" s="13"/>
      <c r="C4" s="13"/>
      <c r="D4" s="13"/>
      <c r="E4" s="16" t="s">
        <v>15</v>
      </c>
      <c r="F4" s="13" t="s">
        <v>16</v>
      </c>
      <c r="G4" s="13"/>
      <c r="H4" s="13"/>
    </row>
    <row r="5" spans="1:8" s="15" customFormat="1" ht="17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8">
        <v>8</v>
      </c>
    </row>
    <row r="6" spans="1:8" ht="45">
      <c r="A6" s="18">
        <v>1</v>
      </c>
      <c r="B6" s="19" t="s">
        <v>17</v>
      </c>
      <c r="C6" s="20">
        <v>269424.4</v>
      </c>
      <c r="D6" s="20">
        <v>44671.11</v>
      </c>
      <c r="E6" s="20">
        <v>35741.72</v>
      </c>
      <c r="F6" s="20">
        <v>0</v>
      </c>
      <c r="G6" s="21">
        <f aca="true" t="shared" si="0" ref="G6:G13">E6/D6</f>
        <v>0.8001081683441491</v>
      </c>
      <c r="H6" s="20">
        <f aca="true" t="shared" si="1" ref="H6:H12">D6-E6</f>
        <v>8929.39</v>
      </c>
    </row>
    <row r="7" spans="1:8" ht="45">
      <c r="A7" s="18">
        <v>2</v>
      </c>
      <c r="B7" s="19" t="s">
        <v>18</v>
      </c>
      <c r="C7" s="20">
        <v>38626.34</v>
      </c>
      <c r="D7" s="20">
        <v>6322.52</v>
      </c>
      <c r="E7" s="20">
        <v>2731.64</v>
      </c>
      <c r="F7" s="20">
        <v>0</v>
      </c>
      <c r="G7" s="21">
        <f t="shared" si="0"/>
        <v>0.43204924618664703</v>
      </c>
      <c r="H7" s="20">
        <f t="shared" si="1"/>
        <v>3590.8800000000006</v>
      </c>
    </row>
    <row r="8" spans="1:8" ht="73.5">
      <c r="A8" s="18">
        <v>3</v>
      </c>
      <c r="B8" s="19" t="s">
        <v>19</v>
      </c>
      <c r="C8" s="20">
        <v>7912.4</v>
      </c>
      <c r="D8" s="20">
        <v>1580</v>
      </c>
      <c r="E8" s="20">
        <v>0</v>
      </c>
      <c r="F8" s="20">
        <v>0</v>
      </c>
      <c r="G8" s="21">
        <f t="shared" si="0"/>
        <v>0</v>
      </c>
      <c r="H8" s="20">
        <f t="shared" si="1"/>
        <v>1580</v>
      </c>
    </row>
    <row r="9" spans="1:8" ht="30.75">
      <c r="A9" s="18">
        <v>4</v>
      </c>
      <c r="B9" s="19" t="s">
        <v>20</v>
      </c>
      <c r="C9" s="20">
        <v>13053.45</v>
      </c>
      <c r="D9" s="20">
        <v>9082.9</v>
      </c>
      <c r="E9" s="20">
        <v>239.75</v>
      </c>
      <c r="F9" s="20">
        <v>0</v>
      </c>
      <c r="G9" s="21">
        <f t="shared" si="0"/>
        <v>0.026395754659855334</v>
      </c>
      <c r="H9" s="20">
        <f t="shared" si="1"/>
        <v>8843.15</v>
      </c>
    </row>
    <row r="10" spans="1:8" ht="30.75">
      <c r="A10" s="18">
        <v>5</v>
      </c>
      <c r="B10" s="19" t="s">
        <v>21</v>
      </c>
      <c r="C10" s="20">
        <v>2289.92</v>
      </c>
      <c r="D10" s="20">
        <v>0</v>
      </c>
      <c r="E10" s="20">
        <v>0</v>
      </c>
      <c r="F10" s="20">
        <v>0</v>
      </c>
      <c r="G10" s="21" t="e">
        <f t="shared" si="0"/>
        <v>#DIV/0!</v>
      </c>
      <c r="H10" s="20">
        <f t="shared" si="1"/>
        <v>0</v>
      </c>
    </row>
    <row r="11" spans="1:8" ht="30.75">
      <c r="A11" s="18">
        <v>6</v>
      </c>
      <c r="B11" s="19" t="s">
        <v>22</v>
      </c>
      <c r="C11" s="22">
        <v>26479.69</v>
      </c>
      <c r="D11" s="22">
        <v>8725</v>
      </c>
      <c r="E11" s="22">
        <v>14999.28</v>
      </c>
      <c r="F11" s="22">
        <v>6602.68</v>
      </c>
      <c r="G11" s="21">
        <f t="shared" si="0"/>
        <v>1.7191151862464185</v>
      </c>
      <c r="H11" s="20">
        <f t="shared" si="1"/>
        <v>-6274.280000000001</v>
      </c>
    </row>
    <row r="12" spans="1:8" ht="16.5">
      <c r="A12" s="18">
        <v>7</v>
      </c>
      <c r="B12" s="19" t="s">
        <v>23</v>
      </c>
      <c r="C12" s="22">
        <v>3453.8</v>
      </c>
      <c r="D12" s="22">
        <v>1904.49</v>
      </c>
      <c r="E12" s="22">
        <v>109.8</v>
      </c>
      <c r="F12" s="22">
        <v>0</v>
      </c>
      <c r="G12" s="21">
        <f t="shared" si="0"/>
        <v>0.057653229998582294</v>
      </c>
      <c r="H12" s="20">
        <f t="shared" si="1"/>
        <v>1794.69</v>
      </c>
    </row>
    <row r="13" spans="1:8" ht="18" customHeight="1">
      <c r="A13" s="23" t="s">
        <v>24</v>
      </c>
      <c r="B13" s="23"/>
      <c r="C13" s="24">
        <f>SUM(C6:C12)</f>
        <v>361240</v>
      </c>
      <c r="D13" s="24">
        <f>SUM(D6:D12)</f>
        <v>72286.02</v>
      </c>
      <c r="E13" s="24">
        <f>SUM(E6:E12)</f>
        <v>53822.19</v>
      </c>
      <c r="F13" s="24">
        <f>SUM(F6:F12)</f>
        <v>6602.68</v>
      </c>
      <c r="G13" s="21">
        <f t="shared" si="0"/>
        <v>0.744572602005201</v>
      </c>
      <c r="H13" s="20">
        <f>SUM(H6:H12)</f>
        <v>18463.83</v>
      </c>
    </row>
    <row r="14" spans="1:8" ht="16.5">
      <c r="A14" s="25"/>
      <c r="B14" s="26"/>
      <c r="C14" s="26"/>
      <c r="D14" s="26"/>
      <c r="E14" s="26"/>
      <c r="F14" s="26"/>
      <c r="G14" s="26"/>
      <c r="H14" s="26"/>
    </row>
    <row r="15" spans="1:10" s="27" customFormat="1" ht="16.5">
      <c r="A15" s="25"/>
      <c r="B15" s="26"/>
      <c r="C15" s="26"/>
      <c r="D15" s="26"/>
      <c r="E15" s="26"/>
      <c r="F15" s="26"/>
      <c r="G15" s="26"/>
      <c r="H15" s="26"/>
      <c r="I15" s="25"/>
      <c r="J15" s="25"/>
    </row>
    <row r="16" spans="1:15" s="36" customFormat="1" ht="18.75">
      <c r="A16" s="28" t="s">
        <v>25</v>
      </c>
      <c r="B16" s="29"/>
      <c r="C16" s="30"/>
      <c r="D16" s="31" t="s">
        <v>26</v>
      </c>
      <c r="E16" s="31"/>
      <c r="F16" s="31" t="s">
        <v>27</v>
      </c>
      <c r="G16" s="32"/>
      <c r="H16" s="33"/>
      <c r="I16" s="34"/>
      <c r="J16" s="35"/>
      <c r="K16" s="35"/>
      <c r="L16" s="35"/>
      <c r="O16" s="37"/>
    </row>
    <row r="17" spans="1:12" s="41" customFormat="1" ht="18.75">
      <c r="A17" s="38"/>
      <c r="B17" s="38"/>
      <c r="C17" s="30"/>
      <c r="D17" s="31" t="s">
        <v>28</v>
      </c>
      <c r="E17" s="31"/>
      <c r="F17" s="39"/>
      <c r="G17" s="39"/>
      <c r="H17" s="33"/>
      <c r="I17" s="34"/>
      <c r="J17" s="40"/>
      <c r="K17" s="40"/>
      <c r="L17" s="40"/>
    </row>
    <row r="18" spans="1:12" s="36" customFormat="1" ht="18.75">
      <c r="A18" s="38"/>
      <c r="B18" s="38"/>
      <c r="C18" s="30"/>
      <c r="D18" s="30"/>
      <c r="E18" s="30"/>
      <c r="F18" s="30"/>
      <c r="G18" s="42"/>
      <c r="H18" s="42"/>
      <c r="I18" s="35"/>
      <c r="J18" s="35"/>
      <c r="K18" s="35"/>
      <c r="L18" s="35"/>
    </row>
    <row r="19" spans="1:12" s="36" customFormat="1" ht="18.75">
      <c r="A19" s="43" t="s">
        <v>29</v>
      </c>
      <c r="B19" s="43"/>
      <c r="C19" s="43"/>
      <c r="D19" s="44" t="s">
        <v>30</v>
      </c>
      <c r="E19" s="45"/>
      <c r="F19" s="30"/>
      <c r="G19" s="42"/>
      <c r="H19" s="42"/>
      <c r="I19" s="35"/>
      <c r="J19" s="35"/>
      <c r="K19" s="35"/>
      <c r="L19" s="35"/>
    </row>
  </sheetData>
  <sheetProtection selectLockedCells="1" selectUnlockedCells="1"/>
  <mergeCells count="10">
    <mergeCell ref="A2:H2"/>
    <mergeCell ref="A3:A4"/>
    <mergeCell ref="B3:B4"/>
    <mergeCell ref="C3:C4"/>
    <mergeCell ref="D3:D4"/>
    <mergeCell ref="E3:F3"/>
    <mergeCell ref="G3:G4"/>
    <mergeCell ref="H3:H4"/>
    <mergeCell ref="A13:B13"/>
    <mergeCell ref="F17:G17"/>
  </mergeCells>
  <printOptions/>
  <pageMargins left="0.7284722222222222" right="0.21666666666666667" top="0.21666666666666667" bottom="0.21666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7"/>
  <sheetViews>
    <sheetView tabSelected="1" zoomScale="89" zoomScaleNormal="89" workbookViewId="0" topLeftCell="A222">
      <selection activeCell="A45" sqref="A45"/>
    </sheetView>
  </sheetViews>
  <sheetFormatPr defaultColWidth="9.140625" defaultRowHeight="12.75"/>
  <cols>
    <col min="1" max="1" width="0" style="46" hidden="1" customWidth="1"/>
    <col min="2" max="2" width="8.421875" style="46" customWidth="1"/>
    <col min="3" max="3" width="33.57421875" style="46" customWidth="1"/>
    <col min="4" max="4" width="9.00390625" style="46" customWidth="1"/>
    <col min="5" max="5" width="20.28125" style="46" customWidth="1"/>
    <col min="6" max="7" width="10.140625" style="46" customWidth="1"/>
    <col min="8" max="8" width="14.7109375" style="46" customWidth="1"/>
    <col min="9" max="9" width="9.421875" style="46" customWidth="1"/>
    <col min="10" max="11" width="10.140625" style="46" customWidth="1"/>
    <col min="12" max="15" width="10.421875" style="46" customWidth="1"/>
    <col min="16" max="16" width="21.7109375" style="46" customWidth="1"/>
    <col min="17" max="19" width="17.140625" style="46" customWidth="1"/>
    <col min="20" max="20" width="33.57421875" style="46" customWidth="1"/>
    <col min="21" max="21" width="16.8515625" style="46" customWidth="1"/>
    <col min="22" max="22" width="0" style="46" hidden="1" customWidth="1"/>
    <col min="23" max="16384" width="9.00390625" style="46" customWidth="1"/>
  </cols>
  <sheetData>
    <row r="1" spans="1:21" ht="25.5" customHeight="1">
      <c r="A1" s="47"/>
      <c r="B1" s="47"/>
      <c r="C1" s="47" t="s">
        <v>31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32.25" customHeight="1">
      <c r="A2" s="47"/>
      <c r="B2" s="48" t="s">
        <v>32</v>
      </c>
      <c r="C2" s="48" t="s">
        <v>33</v>
      </c>
      <c r="D2" s="48" t="s">
        <v>34</v>
      </c>
      <c r="E2" s="48" t="s">
        <v>35</v>
      </c>
      <c r="F2" s="48"/>
      <c r="G2" s="48"/>
      <c r="H2" s="48"/>
      <c r="I2" s="48" t="s">
        <v>36</v>
      </c>
      <c r="J2" s="48"/>
      <c r="K2" s="48" t="s">
        <v>37</v>
      </c>
      <c r="L2" s="48"/>
      <c r="M2" s="48"/>
      <c r="N2" s="48"/>
      <c r="O2" s="48"/>
      <c r="P2" s="48" t="s">
        <v>38</v>
      </c>
      <c r="Q2" s="48" t="s">
        <v>39</v>
      </c>
      <c r="R2" s="48"/>
      <c r="S2" s="48" t="s">
        <v>40</v>
      </c>
      <c r="T2" s="48" t="s">
        <v>41</v>
      </c>
      <c r="U2" s="48" t="s">
        <v>42</v>
      </c>
    </row>
    <row r="3" spans="1:21" ht="22.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 t="s">
        <v>43</v>
      </c>
      <c r="L3" s="48"/>
      <c r="M3" s="48"/>
      <c r="N3" s="48" t="s">
        <v>44</v>
      </c>
      <c r="O3" s="48"/>
      <c r="P3" s="48"/>
      <c r="Q3" s="48"/>
      <c r="R3" s="48"/>
      <c r="S3" s="48"/>
      <c r="T3" s="48"/>
      <c r="U3" s="48"/>
    </row>
    <row r="4" spans="1:21" ht="102.75">
      <c r="A4" s="47"/>
      <c r="B4" s="48"/>
      <c r="C4" s="48"/>
      <c r="D4" s="48"/>
      <c r="E4" s="48" t="s">
        <v>45</v>
      </c>
      <c r="F4" s="48" t="s">
        <v>46</v>
      </c>
      <c r="G4" s="48" t="s">
        <v>47</v>
      </c>
      <c r="H4" s="48" t="s">
        <v>48</v>
      </c>
      <c r="I4" s="48" t="s">
        <v>47</v>
      </c>
      <c r="J4" s="48" t="s">
        <v>48</v>
      </c>
      <c r="K4" s="48" t="s">
        <v>49</v>
      </c>
      <c r="L4" s="48" t="s">
        <v>47</v>
      </c>
      <c r="M4" s="48" t="s">
        <v>50</v>
      </c>
      <c r="N4" s="48" t="s">
        <v>47</v>
      </c>
      <c r="O4" s="48" t="s">
        <v>50</v>
      </c>
      <c r="P4" s="48"/>
      <c r="Q4" s="48" t="s">
        <v>47</v>
      </c>
      <c r="R4" s="48" t="s">
        <v>50</v>
      </c>
      <c r="S4" s="48"/>
      <c r="T4" s="48"/>
      <c r="U4" s="48"/>
    </row>
    <row r="5" spans="1:21" ht="15" customHeight="1">
      <c r="A5" s="47"/>
      <c r="B5" s="48" t="s">
        <v>51</v>
      </c>
      <c r="C5" s="48" t="s">
        <v>52</v>
      </c>
      <c r="D5" s="48" t="s">
        <v>53</v>
      </c>
      <c r="E5" s="48" t="s">
        <v>54</v>
      </c>
      <c r="F5" s="48" t="s">
        <v>55</v>
      </c>
      <c r="G5" s="48" t="s">
        <v>56</v>
      </c>
      <c r="H5" s="48" t="s">
        <v>57</v>
      </c>
      <c r="I5" s="48" t="s">
        <v>58</v>
      </c>
      <c r="J5" s="48" t="s">
        <v>59</v>
      </c>
      <c r="K5" s="48" t="s">
        <v>60</v>
      </c>
      <c r="L5" s="48" t="s">
        <v>61</v>
      </c>
      <c r="M5" s="48" t="s">
        <v>62</v>
      </c>
      <c r="N5" s="48" t="s">
        <v>63</v>
      </c>
      <c r="O5" s="48" t="s">
        <v>64</v>
      </c>
      <c r="P5" s="48" t="s">
        <v>65</v>
      </c>
      <c r="Q5" s="48" t="s">
        <v>66</v>
      </c>
      <c r="R5" s="48" t="s">
        <v>67</v>
      </c>
      <c r="S5" s="48" t="s">
        <v>68</v>
      </c>
      <c r="T5" s="48" t="s">
        <v>69</v>
      </c>
      <c r="U5" s="48" t="s">
        <v>70</v>
      </c>
    </row>
    <row r="6" spans="1:21" ht="19.5" customHeight="1">
      <c r="A6" s="47"/>
      <c r="B6" s="49" t="s">
        <v>71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60.75">
      <c r="A7" s="47"/>
      <c r="B7" s="50" t="s">
        <v>72</v>
      </c>
      <c r="C7" s="50" t="s">
        <v>73</v>
      </c>
      <c r="D7" s="50" t="s">
        <v>74</v>
      </c>
      <c r="E7" s="50" t="s">
        <v>75</v>
      </c>
      <c r="F7" s="51">
        <v>63200.29</v>
      </c>
      <c r="G7" s="51">
        <v>0.21</v>
      </c>
      <c r="H7" s="51">
        <v>13200.42</v>
      </c>
      <c r="I7" s="51">
        <v>0</v>
      </c>
      <c r="J7" s="51">
        <v>5000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0"/>
      <c r="Q7" s="51">
        <v>0</v>
      </c>
      <c r="R7" s="51">
        <v>5000</v>
      </c>
      <c r="S7" s="51"/>
      <c r="T7" s="50"/>
      <c r="U7" s="50"/>
    </row>
    <row r="8" spans="1:21" ht="45">
      <c r="A8" s="47"/>
      <c r="B8" s="50" t="s">
        <v>76</v>
      </c>
      <c r="C8" s="50" t="s">
        <v>77</v>
      </c>
      <c r="D8" s="50" t="s">
        <v>74</v>
      </c>
      <c r="E8" s="50" t="s">
        <v>75</v>
      </c>
      <c r="F8" s="51">
        <v>327.1</v>
      </c>
      <c r="G8" s="51">
        <v>4.42</v>
      </c>
      <c r="H8" s="51">
        <v>1445.782</v>
      </c>
      <c r="I8" s="51">
        <v>0</v>
      </c>
      <c r="J8" s="51">
        <v>722.889</v>
      </c>
      <c r="K8" s="51">
        <v>0</v>
      </c>
      <c r="L8" s="51">
        <v>0</v>
      </c>
      <c r="M8" s="51">
        <v>722.1905</v>
      </c>
      <c r="N8" s="51">
        <v>0</v>
      </c>
      <c r="O8" s="51">
        <v>0</v>
      </c>
      <c r="P8" s="50"/>
      <c r="Q8" s="51">
        <v>0</v>
      </c>
      <c r="R8" s="51">
        <v>0.7</v>
      </c>
      <c r="S8" s="51"/>
      <c r="T8" s="50" t="s">
        <v>78</v>
      </c>
      <c r="U8" s="50"/>
    </row>
    <row r="9" spans="1:21" ht="45">
      <c r="A9" s="47"/>
      <c r="B9" s="50" t="s">
        <v>79</v>
      </c>
      <c r="C9" s="50" t="s">
        <v>80</v>
      </c>
      <c r="D9" s="50" t="s">
        <v>74</v>
      </c>
      <c r="E9" s="50" t="s">
        <v>75</v>
      </c>
      <c r="F9" s="51">
        <v>390.549</v>
      </c>
      <c r="G9" s="51">
        <v>4.028</v>
      </c>
      <c r="H9" s="51">
        <v>1573.131</v>
      </c>
      <c r="I9" s="51">
        <v>0</v>
      </c>
      <c r="J9" s="51">
        <v>786.567</v>
      </c>
      <c r="K9" s="51">
        <v>0</v>
      </c>
      <c r="L9" s="51">
        <v>0</v>
      </c>
      <c r="M9" s="51">
        <v>784.7045</v>
      </c>
      <c r="N9" s="51">
        <v>0</v>
      </c>
      <c r="O9" s="51">
        <v>0</v>
      </c>
      <c r="P9" s="50"/>
      <c r="Q9" s="51">
        <v>0</v>
      </c>
      <c r="R9" s="51">
        <v>1.86</v>
      </c>
      <c r="S9" s="51"/>
      <c r="T9" s="50" t="s">
        <v>81</v>
      </c>
      <c r="U9" s="50"/>
    </row>
    <row r="10" spans="1:21" ht="45">
      <c r="A10" s="47"/>
      <c r="B10" s="50" t="s">
        <v>82</v>
      </c>
      <c r="C10" s="50" t="s">
        <v>83</v>
      </c>
      <c r="D10" s="50" t="s">
        <v>74</v>
      </c>
      <c r="E10" s="50" t="s">
        <v>75</v>
      </c>
      <c r="F10" s="51">
        <v>323.306</v>
      </c>
      <c r="G10" s="51">
        <v>5.382</v>
      </c>
      <c r="H10" s="51">
        <v>1740.033</v>
      </c>
      <c r="I10" s="51">
        <v>0</v>
      </c>
      <c r="J10" s="51">
        <v>870.017</v>
      </c>
      <c r="K10" s="51">
        <v>0</v>
      </c>
      <c r="L10" s="51">
        <v>0</v>
      </c>
      <c r="M10" s="51">
        <v>868.154</v>
      </c>
      <c r="N10" s="51">
        <v>0</v>
      </c>
      <c r="O10" s="51">
        <v>0</v>
      </c>
      <c r="P10" s="50"/>
      <c r="Q10" s="51">
        <v>0</v>
      </c>
      <c r="R10" s="51">
        <v>1.86</v>
      </c>
      <c r="S10" s="51"/>
      <c r="T10" s="50" t="s">
        <v>78</v>
      </c>
      <c r="U10" s="50"/>
    </row>
    <row r="11" spans="1:21" ht="75">
      <c r="A11" s="47"/>
      <c r="B11" s="50" t="s">
        <v>84</v>
      </c>
      <c r="C11" s="50" t="s">
        <v>85</v>
      </c>
      <c r="D11" s="50" t="s">
        <v>74</v>
      </c>
      <c r="E11" s="50" t="s">
        <v>75</v>
      </c>
      <c r="F11" s="51">
        <v>481.83</v>
      </c>
      <c r="G11" s="51">
        <v>1.37</v>
      </c>
      <c r="H11" s="51">
        <v>660.107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0"/>
      <c r="Q11" s="51">
        <v>0</v>
      </c>
      <c r="R11" s="51">
        <v>0</v>
      </c>
      <c r="S11" s="51"/>
      <c r="T11" s="50"/>
      <c r="U11" s="50"/>
    </row>
    <row r="12" spans="1:21" ht="102">
      <c r="A12" s="47"/>
      <c r="B12" s="50" t="s">
        <v>86</v>
      </c>
      <c r="C12" s="50" t="s">
        <v>87</v>
      </c>
      <c r="D12" s="50" t="s">
        <v>74</v>
      </c>
      <c r="E12" s="50" t="s">
        <v>75</v>
      </c>
      <c r="F12" s="51">
        <v>830.5</v>
      </c>
      <c r="G12" s="51">
        <v>0.71</v>
      </c>
      <c r="H12" s="51">
        <v>589.655</v>
      </c>
      <c r="I12" s="51">
        <v>0</v>
      </c>
      <c r="J12" s="51">
        <v>294.825</v>
      </c>
      <c r="K12" s="51">
        <v>0</v>
      </c>
      <c r="L12" s="51">
        <v>0</v>
      </c>
      <c r="M12" s="51">
        <v>294.13469</v>
      </c>
      <c r="N12" s="51">
        <v>0</v>
      </c>
      <c r="O12" s="51">
        <v>0</v>
      </c>
      <c r="P12" s="50"/>
      <c r="Q12" s="51">
        <v>0</v>
      </c>
      <c r="R12" s="51">
        <v>0.69</v>
      </c>
      <c r="S12" s="51"/>
      <c r="T12" s="50" t="s">
        <v>88</v>
      </c>
      <c r="U12" s="50"/>
    </row>
    <row r="13" spans="1:21" ht="60.75">
      <c r="A13" s="47"/>
      <c r="B13" s="50" t="s">
        <v>89</v>
      </c>
      <c r="C13" s="50" t="s">
        <v>90</v>
      </c>
      <c r="D13" s="50" t="s">
        <v>74</v>
      </c>
      <c r="E13" s="50" t="s">
        <v>75</v>
      </c>
      <c r="F13" s="51">
        <v>1137.87</v>
      </c>
      <c r="G13" s="51">
        <v>0.58</v>
      </c>
      <c r="H13" s="51">
        <v>659.965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0"/>
      <c r="Q13" s="51">
        <v>0</v>
      </c>
      <c r="R13" s="51">
        <v>0</v>
      </c>
      <c r="S13" s="51"/>
      <c r="T13" s="50"/>
      <c r="U13" s="50"/>
    </row>
    <row r="14" spans="1:21" ht="60.75">
      <c r="A14" s="47"/>
      <c r="B14" s="50" t="s">
        <v>91</v>
      </c>
      <c r="C14" s="50" t="s">
        <v>92</v>
      </c>
      <c r="D14" s="50" t="s">
        <v>74</v>
      </c>
      <c r="E14" s="50" t="s">
        <v>75</v>
      </c>
      <c r="F14" s="51">
        <v>878.428</v>
      </c>
      <c r="G14" s="51">
        <v>1.378</v>
      </c>
      <c r="H14" s="51">
        <v>1210.474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0"/>
      <c r="Q14" s="51">
        <v>0</v>
      </c>
      <c r="R14" s="51">
        <v>0</v>
      </c>
      <c r="S14" s="51"/>
      <c r="T14" s="50"/>
      <c r="U14" s="50"/>
    </row>
    <row r="15" spans="1:21" ht="59.25">
      <c r="A15" s="47"/>
      <c r="B15" s="50" t="s">
        <v>93</v>
      </c>
      <c r="C15" s="50" t="s">
        <v>94</v>
      </c>
      <c r="D15" s="50" t="s">
        <v>74</v>
      </c>
      <c r="E15" s="50" t="s">
        <v>75</v>
      </c>
      <c r="F15" s="51">
        <v>1117.93</v>
      </c>
      <c r="G15" s="51">
        <v>0.83</v>
      </c>
      <c r="H15" s="51">
        <v>927.882</v>
      </c>
      <c r="I15" s="51">
        <v>0</v>
      </c>
      <c r="J15" s="51">
        <v>463.942</v>
      </c>
      <c r="K15" s="51">
        <v>0</v>
      </c>
      <c r="L15" s="51">
        <v>0</v>
      </c>
      <c r="M15" s="51">
        <v>463.2375</v>
      </c>
      <c r="N15" s="51">
        <v>0</v>
      </c>
      <c r="O15" s="51">
        <v>0</v>
      </c>
      <c r="P15" s="50"/>
      <c r="Q15" s="51">
        <v>0</v>
      </c>
      <c r="R15" s="51">
        <v>0.7</v>
      </c>
      <c r="S15" s="51"/>
      <c r="T15" s="50" t="s">
        <v>95</v>
      </c>
      <c r="U15" s="50"/>
    </row>
    <row r="16" spans="1:21" ht="73.5">
      <c r="A16" s="47"/>
      <c r="B16" s="50" t="s">
        <v>96</v>
      </c>
      <c r="C16" s="50" t="s">
        <v>97</v>
      </c>
      <c r="D16" s="50" t="s">
        <v>74</v>
      </c>
      <c r="E16" s="50" t="s">
        <v>75</v>
      </c>
      <c r="F16" s="51">
        <v>477.727</v>
      </c>
      <c r="G16" s="51">
        <v>1.79</v>
      </c>
      <c r="H16" s="51">
        <v>855.132</v>
      </c>
      <c r="I16" s="51">
        <v>0</v>
      </c>
      <c r="J16" s="51">
        <v>427.567</v>
      </c>
      <c r="K16" s="51">
        <v>0</v>
      </c>
      <c r="L16" s="51">
        <v>0</v>
      </c>
      <c r="M16" s="51">
        <v>354.74292</v>
      </c>
      <c r="N16" s="51">
        <v>0</v>
      </c>
      <c r="O16" s="51">
        <v>0</v>
      </c>
      <c r="P16" s="50"/>
      <c r="Q16" s="51">
        <v>0</v>
      </c>
      <c r="R16" s="51">
        <v>72.82</v>
      </c>
      <c r="S16" s="51"/>
      <c r="T16" s="50" t="s">
        <v>98</v>
      </c>
      <c r="U16" s="50"/>
    </row>
    <row r="17" spans="1:21" ht="31.5">
      <c r="A17" s="47"/>
      <c r="B17" s="50" t="s">
        <v>99</v>
      </c>
      <c r="C17" s="50" t="s">
        <v>100</v>
      </c>
      <c r="D17" s="50" t="s">
        <v>74</v>
      </c>
      <c r="E17" s="50" t="s">
        <v>75</v>
      </c>
      <c r="F17" s="51">
        <v>776.68</v>
      </c>
      <c r="G17" s="51">
        <v>1.34</v>
      </c>
      <c r="H17" s="51">
        <v>1040.751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0"/>
      <c r="Q17" s="51">
        <v>0</v>
      </c>
      <c r="R17" s="51">
        <v>0</v>
      </c>
      <c r="S17" s="51"/>
      <c r="T17" s="50"/>
      <c r="U17" s="50"/>
    </row>
    <row r="18" spans="1:21" ht="45">
      <c r="A18" s="47"/>
      <c r="B18" s="50" t="s">
        <v>101</v>
      </c>
      <c r="C18" s="50" t="s">
        <v>102</v>
      </c>
      <c r="D18" s="50" t="s">
        <v>74</v>
      </c>
      <c r="E18" s="50" t="s">
        <v>75</v>
      </c>
      <c r="F18" s="51">
        <v>610.496</v>
      </c>
      <c r="G18" s="51">
        <v>6.1</v>
      </c>
      <c r="H18" s="51">
        <v>3724.026</v>
      </c>
      <c r="I18" s="51">
        <v>0</v>
      </c>
      <c r="J18" s="51">
        <v>1862.017</v>
      </c>
      <c r="K18" s="51">
        <v>0</v>
      </c>
      <c r="L18" s="51">
        <v>0</v>
      </c>
      <c r="M18" s="51">
        <v>1861.3175</v>
      </c>
      <c r="N18" s="51">
        <v>0</v>
      </c>
      <c r="O18" s="51">
        <v>0</v>
      </c>
      <c r="P18" s="50"/>
      <c r="Q18" s="51">
        <v>0</v>
      </c>
      <c r="R18" s="51">
        <v>0.7</v>
      </c>
      <c r="S18" s="51"/>
      <c r="T18" s="50" t="s">
        <v>78</v>
      </c>
      <c r="U18" s="50"/>
    </row>
    <row r="19" spans="1:21" ht="31.5">
      <c r="A19" s="47"/>
      <c r="B19" s="50" t="s">
        <v>103</v>
      </c>
      <c r="C19" s="50" t="s">
        <v>104</v>
      </c>
      <c r="D19" s="50" t="s">
        <v>74</v>
      </c>
      <c r="E19" s="50" t="s">
        <v>75</v>
      </c>
      <c r="F19" s="51">
        <v>574.132</v>
      </c>
      <c r="G19" s="51">
        <v>4.7</v>
      </c>
      <c r="H19" s="51">
        <v>2698.42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0"/>
      <c r="Q19" s="51">
        <v>0</v>
      </c>
      <c r="R19" s="51">
        <v>0</v>
      </c>
      <c r="S19" s="51"/>
      <c r="T19" s="50"/>
      <c r="U19" s="50"/>
    </row>
    <row r="20" spans="1:21" ht="31.5">
      <c r="A20" s="47"/>
      <c r="B20" s="50" t="s">
        <v>105</v>
      </c>
      <c r="C20" s="50" t="s">
        <v>106</v>
      </c>
      <c r="D20" s="50" t="s">
        <v>74</v>
      </c>
      <c r="E20" s="50" t="s">
        <v>75</v>
      </c>
      <c r="F20" s="51">
        <v>547.713</v>
      </c>
      <c r="G20" s="51">
        <v>4.04</v>
      </c>
      <c r="H20" s="51">
        <v>2212.761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0"/>
      <c r="Q20" s="51">
        <v>0</v>
      </c>
      <c r="R20" s="51">
        <v>0</v>
      </c>
      <c r="S20" s="51"/>
      <c r="T20" s="50"/>
      <c r="U20" s="50"/>
    </row>
    <row r="21" spans="1:21" ht="102.75">
      <c r="A21" s="47"/>
      <c r="B21" s="50" t="s">
        <v>107</v>
      </c>
      <c r="C21" s="50" t="s">
        <v>108</v>
      </c>
      <c r="D21" s="50" t="s">
        <v>74</v>
      </c>
      <c r="E21" s="50" t="s">
        <v>75</v>
      </c>
      <c r="F21" s="51">
        <v>555.24</v>
      </c>
      <c r="G21" s="51">
        <v>4.29</v>
      </c>
      <c r="H21" s="51">
        <v>2381.98</v>
      </c>
      <c r="I21" s="51">
        <v>0</v>
      </c>
      <c r="J21" s="51">
        <v>1190.992</v>
      </c>
      <c r="K21" s="51">
        <v>0</v>
      </c>
      <c r="L21" s="51">
        <v>0</v>
      </c>
      <c r="M21" s="51">
        <v>1190.25253</v>
      </c>
      <c r="N21" s="51">
        <v>0</v>
      </c>
      <c r="O21" s="51">
        <v>0</v>
      </c>
      <c r="P21" s="50"/>
      <c r="Q21" s="51">
        <v>0</v>
      </c>
      <c r="R21" s="51">
        <v>0.74</v>
      </c>
      <c r="S21" s="51"/>
      <c r="T21" s="50" t="s">
        <v>109</v>
      </c>
      <c r="U21" s="50"/>
    </row>
    <row r="22" spans="1:21" ht="45.75">
      <c r="A22" s="47"/>
      <c r="B22" s="50" t="s">
        <v>110</v>
      </c>
      <c r="C22" s="50" t="s">
        <v>111</v>
      </c>
      <c r="D22" s="50" t="s">
        <v>74</v>
      </c>
      <c r="E22" s="50" t="s">
        <v>75</v>
      </c>
      <c r="F22" s="51">
        <v>815.67</v>
      </c>
      <c r="G22" s="51">
        <v>1.66</v>
      </c>
      <c r="H22" s="51">
        <v>1354.012</v>
      </c>
      <c r="I22" s="51">
        <v>0</v>
      </c>
      <c r="J22" s="51">
        <v>677</v>
      </c>
      <c r="K22" s="51">
        <v>0</v>
      </c>
      <c r="L22" s="51">
        <v>0</v>
      </c>
      <c r="M22" s="51">
        <v>676.309</v>
      </c>
      <c r="N22" s="51">
        <v>0</v>
      </c>
      <c r="O22" s="51">
        <v>0</v>
      </c>
      <c r="P22" s="50"/>
      <c r="Q22" s="51">
        <v>0</v>
      </c>
      <c r="R22" s="51">
        <v>0.69</v>
      </c>
      <c r="S22" s="51"/>
      <c r="T22" s="50" t="s">
        <v>95</v>
      </c>
      <c r="U22" s="50"/>
    </row>
    <row r="23" spans="1:21" ht="45.75">
      <c r="A23" s="47"/>
      <c r="B23" s="50" t="s">
        <v>112</v>
      </c>
      <c r="C23" s="50" t="s">
        <v>113</v>
      </c>
      <c r="D23" s="50" t="s">
        <v>74</v>
      </c>
      <c r="E23" s="50" t="s">
        <v>75</v>
      </c>
      <c r="F23" s="51">
        <v>291.018</v>
      </c>
      <c r="G23" s="51">
        <v>3.324</v>
      </c>
      <c r="H23" s="51">
        <v>967.344</v>
      </c>
      <c r="I23" s="51">
        <v>0</v>
      </c>
      <c r="J23" s="51">
        <v>483.68</v>
      </c>
      <c r="K23" s="51">
        <v>0</v>
      </c>
      <c r="L23" s="51">
        <v>0</v>
      </c>
      <c r="M23" s="51">
        <v>482.9745</v>
      </c>
      <c r="N23" s="51">
        <v>0</v>
      </c>
      <c r="O23" s="51">
        <v>0</v>
      </c>
      <c r="P23" s="50"/>
      <c r="Q23" s="51">
        <v>0</v>
      </c>
      <c r="R23" s="51">
        <v>0.71</v>
      </c>
      <c r="S23" s="51"/>
      <c r="T23" s="50" t="s">
        <v>78</v>
      </c>
      <c r="U23" s="50"/>
    </row>
    <row r="24" spans="1:21" ht="45.75">
      <c r="A24" s="47"/>
      <c r="B24" s="50" t="s">
        <v>114</v>
      </c>
      <c r="C24" s="50" t="s">
        <v>115</v>
      </c>
      <c r="D24" s="50" t="s">
        <v>74</v>
      </c>
      <c r="E24" s="50" t="s">
        <v>75</v>
      </c>
      <c r="F24" s="51">
        <v>740.94</v>
      </c>
      <c r="G24" s="51">
        <v>0.7</v>
      </c>
      <c r="H24" s="51">
        <v>518.658</v>
      </c>
      <c r="I24" s="51">
        <v>0</v>
      </c>
      <c r="J24" s="51">
        <v>259.325</v>
      </c>
      <c r="K24" s="51">
        <v>0</v>
      </c>
      <c r="L24" s="51">
        <v>0</v>
      </c>
      <c r="M24" s="51">
        <v>258.634</v>
      </c>
      <c r="N24" s="51">
        <v>0</v>
      </c>
      <c r="O24" s="51">
        <v>0</v>
      </c>
      <c r="P24" s="50"/>
      <c r="Q24" s="51">
        <v>0</v>
      </c>
      <c r="R24" s="51">
        <v>0.69</v>
      </c>
      <c r="S24" s="51"/>
      <c r="T24" s="50" t="s">
        <v>78</v>
      </c>
      <c r="U24" s="50"/>
    </row>
    <row r="25" spans="1:21" ht="31.5">
      <c r="A25" s="47"/>
      <c r="B25" s="50" t="s">
        <v>116</v>
      </c>
      <c r="C25" s="50" t="s">
        <v>117</v>
      </c>
      <c r="D25" s="50" t="s">
        <v>74</v>
      </c>
      <c r="E25" s="50" t="s">
        <v>75</v>
      </c>
      <c r="F25" s="51">
        <v>893.638</v>
      </c>
      <c r="G25" s="51">
        <v>3.3</v>
      </c>
      <c r="H25" s="51">
        <v>2949.007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0"/>
      <c r="Q25" s="51">
        <v>0</v>
      </c>
      <c r="R25" s="51">
        <v>0</v>
      </c>
      <c r="S25" s="51"/>
      <c r="T25" s="50"/>
      <c r="U25" s="50"/>
    </row>
    <row r="26" spans="1:21" ht="45.75">
      <c r="A26" s="47"/>
      <c r="B26" s="50" t="s">
        <v>118</v>
      </c>
      <c r="C26" s="50" t="s">
        <v>119</v>
      </c>
      <c r="D26" s="50" t="s">
        <v>74</v>
      </c>
      <c r="E26" s="50" t="s">
        <v>75</v>
      </c>
      <c r="F26" s="51">
        <v>687.336</v>
      </c>
      <c r="G26" s="51">
        <v>3.86</v>
      </c>
      <c r="H26" s="51">
        <v>2653.117</v>
      </c>
      <c r="I26" s="51">
        <v>0</v>
      </c>
      <c r="J26" s="51">
        <v>1326.558</v>
      </c>
      <c r="K26" s="51">
        <v>0</v>
      </c>
      <c r="L26" s="51">
        <v>0</v>
      </c>
      <c r="M26" s="51">
        <v>1325.8645</v>
      </c>
      <c r="N26" s="51">
        <v>0</v>
      </c>
      <c r="O26" s="51">
        <v>0</v>
      </c>
      <c r="P26" s="50"/>
      <c r="Q26" s="51">
        <v>0</v>
      </c>
      <c r="R26" s="51">
        <v>0.69</v>
      </c>
      <c r="S26" s="51"/>
      <c r="T26" s="50" t="s">
        <v>78</v>
      </c>
      <c r="U26" s="50"/>
    </row>
    <row r="27" spans="1:21" ht="45.75">
      <c r="A27" s="47"/>
      <c r="B27" s="50" t="s">
        <v>120</v>
      </c>
      <c r="C27" s="50" t="s">
        <v>121</v>
      </c>
      <c r="D27" s="50" t="s">
        <v>74</v>
      </c>
      <c r="E27" s="50" t="s">
        <v>75</v>
      </c>
      <c r="F27" s="51">
        <v>1175.91</v>
      </c>
      <c r="G27" s="51">
        <v>1.4</v>
      </c>
      <c r="H27" s="51">
        <v>1646.274</v>
      </c>
      <c r="I27" s="51">
        <v>0</v>
      </c>
      <c r="J27" s="51">
        <v>823.13</v>
      </c>
      <c r="K27" s="51">
        <v>0</v>
      </c>
      <c r="L27" s="51">
        <v>0</v>
      </c>
      <c r="M27" s="51">
        <v>822.4405</v>
      </c>
      <c r="N27" s="51">
        <v>0</v>
      </c>
      <c r="O27" s="51">
        <v>0</v>
      </c>
      <c r="P27" s="50"/>
      <c r="Q27" s="51">
        <v>0</v>
      </c>
      <c r="R27" s="51">
        <v>0.69</v>
      </c>
      <c r="S27" s="51"/>
      <c r="T27" s="50" t="s">
        <v>78</v>
      </c>
      <c r="U27" s="50"/>
    </row>
    <row r="28" spans="1:21" ht="31.5">
      <c r="A28" s="47"/>
      <c r="B28" s="50" t="s">
        <v>122</v>
      </c>
      <c r="C28" s="50" t="s">
        <v>123</v>
      </c>
      <c r="D28" s="50" t="s">
        <v>74</v>
      </c>
      <c r="E28" s="50" t="s">
        <v>75</v>
      </c>
      <c r="F28" s="51">
        <v>445.794</v>
      </c>
      <c r="G28" s="51">
        <v>6.24</v>
      </c>
      <c r="H28" s="51">
        <v>2781.755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0"/>
      <c r="Q28" s="51">
        <v>0</v>
      </c>
      <c r="R28" s="51">
        <v>0</v>
      </c>
      <c r="S28" s="51"/>
      <c r="T28" s="50"/>
      <c r="U28" s="50"/>
    </row>
    <row r="29" spans="1:21" ht="31.5">
      <c r="A29" s="47"/>
      <c r="B29" s="50" t="s">
        <v>124</v>
      </c>
      <c r="C29" s="50" t="s">
        <v>125</v>
      </c>
      <c r="D29" s="50" t="s">
        <v>74</v>
      </c>
      <c r="E29" s="50" t="s">
        <v>75</v>
      </c>
      <c r="F29" s="51">
        <v>546.166</v>
      </c>
      <c r="G29" s="51">
        <v>4.22</v>
      </c>
      <c r="H29" s="51">
        <v>2304.821</v>
      </c>
      <c r="I29" s="51">
        <v>0</v>
      </c>
      <c r="J29" s="51">
        <v>1152.41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0"/>
      <c r="Q29" s="51">
        <v>0</v>
      </c>
      <c r="R29" s="51">
        <v>1152.41</v>
      </c>
      <c r="S29" s="51"/>
      <c r="T29" s="50"/>
      <c r="U29" s="50"/>
    </row>
    <row r="30" spans="1:21" ht="102.75">
      <c r="A30" s="47"/>
      <c r="B30" s="50" t="s">
        <v>126</v>
      </c>
      <c r="C30" s="50" t="s">
        <v>127</v>
      </c>
      <c r="D30" s="50" t="s">
        <v>74</v>
      </c>
      <c r="E30" s="50" t="s">
        <v>75</v>
      </c>
      <c r="F30" s="51">
        <v>471.359</v>
      </c>
      <c r="G30" s="51">
        <v>2.63</v>
      </c>
      <c r="H30" s="51">
        <v>1239.674</v>
      </c>
      <c r="I30" s="51">
        <v>0</v>
      </c>
      <c r="J30" s="51">
        <v>619.833</v>
      </c>
      <c r="K30" s="51">
        <v>0</v>
      </c>
      <c r="L30" s="51">
        <v>0</v>
      </c>
      <c r="M30" s="51">
        <v>619.14</v>
      </c>
      <c r="N30" s="51">
        <v>0</v>
      </c>
      <c r="O30" s="51">
        <v>0</v>
      </c>
      <c r="P30" s="50"/>
      <c r="Q30" s="51">
        <v>0</v>
      </c>
      <c r="R30" s="51">
        <v>0.69</v>
      </c>
      <c r="S30" s="51"/>
      <c r="T30" s="50" t="s">
        <v>109</v>
      </c>
      <c r="U30" s="50"/>
    </row>
    <row r="31" spans="1:21" ht="31.5">
      <c r="A31" s="47"/>
      <c r="B31" s="50" t="s">
        <v>128</v>
      </c>
      <c r="C31" s="50" t="s">
        <v>129</v>
      </c>
      <c r="D31" s="50" t="s">
        <v>74</v>
      </c>
      <c r="E31" s="50" t="s">
        <v>75</v>
      </c>
      <c r="F31" s="51">
        <v>382.167</v>
      </c>
      <c r="G31" s="51">
        <v>5.757</v>
      </c>
      <c r="H31" s="51">
        <v>2200.135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0"/>
      <c r="Q31" s="51">
        <v>0</v>
      </c>
      <c r="R31" s="51">
        <v>0</v>
      </c>
      <c r="S31" s="51"/>
      <c r="T31" s="50"/>
      <c r="U31" s="50"/>
    </row>
    <row r="32" spans="1:21" ht="45.75">
      <c r="A32" s="47"/>
      <c r="B32" s="50" t="s">
        <v>130</v>
      </c>
      <c r="C32" s="50" t="s">
        <v>131</v>
      </c>
      <c r="D32" s="50" t="s">
        <v>74</v>
      </c>
      <c r="E32" s="50" t="s">
        <v>75</v>
      </c>
      <c r="F32" s="51">
        <v>692.841</v>
      </c>
      <c r="G32" s="51">
        <v>3.6</v>
      </c>
      <c r="H32" s="51">
        <v>2494.228</v>
      </c>
      <c r="I32" s="51">
        <v>0</v>
      </c>
      <c r="J32" s="51">
        <v>1247.12</v>
      </c>
      <c r="K32" s="51">
        <v>0</v>
      </c>
      <c r="L32" s="51">
        <v>0</v>
      </c>
      <c r="M32" s="51">
        <v>1246.42</v>
      </c>
      <c r="N32" s="51">
        <v>0</v>
      </c>
      <c r="O32" s="51">
        <v>0</v>
      </c>
      <c r="P32" s="50"/>
      <c r="Q32" s="51">
        <v>0</v>
      </c>
      <c r="R32" s="51">
        <v>0.7</v>
      </c>
      <c r="S32" s="51"/>
      <c r="T32" s="50" t="s">
        <v>78</v>
      </c>
      <c r="U32" s="50"/>
    </row>
    <row r="33" spans="1:21" ht="45.75">
      <c r="A33" s="47"/>
      <c r="B33" s="50" t="s">
        <v>132</v>
      </c>
      <c r="C33" s="50" t="s">
        <v>133</v>
      </c>
      <c r="D33" s="50" t="s">
        <v>74</v>
      </c>
      <c r="E33" s="50" t="s">
        <v>75</v>
      </c>
      <c r="F33" s="51">
        <v>524.83</v>
      </c>
      <c r="G33" s="51">
        <v>3.5</v>
      </c>
      <c r="H33" s="51">
        <v>1836.905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0"/>
      <c r="Q33" s="51">
        <v>0</v>
      </c>
      <c r="R33" s="51">
        <v>0</v>
      </c>
      <c r="S33" s="51"/>
      <c r="T33" s="50"/>
      <c r="U33" s="50"/>
    </row>
    <row r="34" spans="1:21" ht="45.75">
      <c r="A34" s="47"/>
      <c r="B34" s="50" t="s">
        <v>134</v>
      </c>
      <c r="C34" s="50" t="s">
        <v>135</v>
      </c>
      <c r="D34" s="50" t="s">
        <v>74</v>
      </c>
      <c r="E34" s="50" t="s">
        <v>75</v>
      </c>
      <c r="F34" s="51">
        <v>365.968</v>
      </c>
      <c r="G34" s="51">
        <v>6.42</v>
      </c>
      <c r="H34" s="51">
        <v>2349.514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0"/>
      <c r="Q34" s="51">
        <v>0</v>
      </c>
      <c r="R34" s="51">
        <v>0</v>
      </c>
      <c r="S34" s="51"/>
      <c r="T34" s="50" t="s">
        <v>136</v>
      </c>
      <c r="U34" s="50"/>
    </row>
    <row r="35" spans="1:21" ht="45.75">
      <c r="A35" s="47"/>
      <c r="B35" s="50" t="s">
        <v>137</v>
      </c>
      <c r="C35" s="50" t="s">
        <v>138</v>
      </c>
      <c r="D35" s="50" t="s">
        <v>74</v>
      </c>
      <c r="E35" s="50" t="s">
        <v>75</v>
      </c>
      <c r="F35" s="51">
        <v>849.39</v>
      </c>
      <c r="G35" s="51">
        <v>3.42</v>
      </c>
      <c r="H35" s="51">
        <v>2904.914</v>
      </c>
      <c r="I35" s="51">
        <v>0</v>
      </c>
      <c r="J35" s="51">
        <v>1452.45</v>
      </c>
      <c r="K35" s="51">
        <v>0</v>
      </c>
      <c r="L35" s="51">
        <v>0</v>
      </c>
      <c r="M35" s="51">
        <v>1451.76</v>
      </c>
      <c r="N35" s="51">
        <v>0</v>
      </c>
      <c r="O35" s="51">
        <v>0</v>
      </c>
      <c r="P35" s="50"/>
      <c r="Q35" s="51">
        <v>0</v>
      </c>
      <c r="R35" s="51">
        <v>0.69</v>
      </c>
      <c r="S35" s="51"/>
      <c r="T35" s="50" t="s">
        <v>95</v>
      </c>
      <c r="U35" s="50"/>
    </row>
    <row r="36" spans="1:21" ht="45.75">
      <c r="A36" s="47"/>
      <c r="B36" s="50" t="s">
        <v>139</v>
      </c>
      <c r="C36" s="50" t="s">
        <v>140</v>
      </c>
      <c r="D36" s="50" t="s">
        <v>74</v>
      </c>
      <c r="E36" s="50" t="s">
        <v>75</v>
      </c>
      <c r="F36" s="51">
        <v>707.764</v>
      </c>
      <c r="G36" s="51">
        <v>4.84</v>
      </c>
      <c r="H36" s="51">
        <v>3425.578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0"/>
      <c r="Q36" s="51">
        <v>0</v>
      </c>
      <c r="R36" s="51">
        <v>0</v>
      </c>
      <c r="S36" s="51"/>
      <c r="T36" s="50"/>
      <c r="U36" s="50"/>
    </row>
    <row r="37" spans="1:21" ht="45.75">
      <c r="A37" s="47"/>
      <c r="B37" s="50" t="s">
        <v>141</v>
      </c>
      <c r="C37" s="50" t="s">
        <v>142</v>
      </c>
      <c r="D37" s="50" t="s">
        <v>74</v>
      </c>
      <c r="E37" s="50" t="s">
        <v>75</v>
      </c>
      <c r="F37" s="51">
        <v>466.851</v>
      </c>
      <c r="G37" s="51">
        <v>3.85</v>
      </c>
      <c r="H37" s="51">
        <v>1797.376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0"/>
      <c r="Q37" s="51">
        <v>0</v>
      </c>
      <c r="R37" s="51">
        <v>0</v>
      </c>
      <c r="S37" s="51"/>
      <c r="T37" s="50"/>
      <c r="U37" s="50"/>
    </row>
    <row r="38" spans="1:21" ht="102.75">
      <c r="A38" s="47"/>
      <c r="B38" s="50" t="s">
        <v>143</v>
      </c>
      <c r="C38" s="50" t="s">
        <v>144</v>
      </c>
      <c r="D38" s="50" t="s">
        <v>74</v>
      </c>
      <c r="E38" s="50" t="s">
        <v>75</v>
      </c>
      <c r="F38" s="51">
        <v>292.582</v>
      </c>
      <c r="G38" s="51">
        <v>4.291</v>
      </c>
      <c r="H38" s="51">
        <v>1255.469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0"/>
      <c r="Q38" s="51">
        <v>0</v>
      </c>
      <c r="R38" s="51">
        <v>0</v>
      </c>
      <c r="S38" s="51"/>
      <c r="T38" s="50"/>
      <c r="U38" s="50"/>
    </row>
    <row r="39" spans="1:21" ht="102.75">
      <c r="A39" s="47"/>
      <c r="B39" s="50" t="s">
        <v>145</v>
      </c>
      <c r="C39" s="50" t="s">
        <v>146</v>
      </c>
      <c r="D39" s="50" t="s">
        <v>74</v>
      </c>
      <c r="E39" s="50" t="s">
        <v>75</v>
      </c>
      <c r="F39" s="51">
        <v>742.49</v>
      </c>
      <c r="G39" s="51">
        <v>2.007</v>
      </c>
      <c r="H39" s="51">
        <v>1490.177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0"/>
      <c r="Q39" s="51">
        <v>0</v>
      </c>
      <c r="R39" s="51">
        <v>0</v>
      </c>
      <c r="S39" s="51"/>
      <c r="T39" s="50"/>
      <c r="U39" s="50"/>
    </row>
    <row r="40" spans="1:21" ht="75">
      <c r="A40" s="47"/>
      <c r="B40" s="50" t="s">
        <v>147</v>
      </c>
      <c r="C40" s="50" t="s">
        <v>148</v>
      </c>
      <c r="D40" s="50" t="s">
        <v>74</v>
      </c>
      <c r="E40" s="50" t="s">
        <v>75</v>
      </c>
      <c r="F40" s="51">
        <v>513.363</v>
      </c>
      <c r="G40" s="51">
        <v>1.638</v>
      </c>
      <c r="H40" s="51">
        <v>840.889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0"/>
      <c r="Q40" s="51">
        <v>0</v>
      </c>
      <c r="R40" s="51">
        <v>0</v>
      </c>
      <c r="S40" s="51"/>
      <c r="T40" s="50"/>
      <c r="U40" s="50"/>
    </row>
    <row r="41" spans="1:21" ht="102.75">
      <c r="A41" s="47"/>
      <c r="B41" s="50" t="s">
        <v>149</v>
      </c>
      <c r="C41" s="50" t="s">
        <v>150</v>
      </c>
      <c r="D41" s="50" t="s">
        <v>74</v>
      </c>
      <c r="E41" s="50" t="s">
        <v>75</v>
      </c>
      <c r="F41" s="51">
        <v>408.802</v>
      </c>
      <c r="G41" s="51">
        <v>3.275</v>
      </c>
      <c r="H41" s="51">
        <v>1338.826</v>
      </c>
      <c r="I41" s="51">
        <v>0</v>
      </c>
      <c r="J41" s="51">
        <v>669.413</v>
      </c>
      <c r="K41" s="51">
        <v>0</v>
      </c>
      <c r="L41" s="51">
        <v>0</v>
      </c>
      <c r="M41" s="51">
        <v>668.461</v>
      </c>
      <c r="N41" s="51">
        <v>0</v>
      </c>
      <c r="O41" s="51">
        <v>0</v>
      </c>
      <c r="P41" s="50"/>
      <c r="Q41" s="51">
        <v>0</v>
      </c>
      <c r="R41" s="51">
        <v>0.95</v>
      </c>
      <c r="S41" s="51"/>
      <c r="T41" s="50" t="s">
        <v>95</v>
      </c>
      <c r="U41" s="50"/>
    </row>
    <row r="42" spans="1:21" ht="75">
      <c r="A42" s="47"/>
      <c r="B42" s="50" t="s">
        <v>151</v>
      </c>
      <c r="C42" s="50" t="s">
        <v>152</v>
      </c>
      <c r="D42" s="50" t="s">
        <v>74</v>
      </c>
      <c r="E42" s="50" t="s">
        <v>75</v>
      </c>
      <c r="F42" s="51">
        <v>408.39</v>
      </c>
      <c r="G42" s="51">
        <v>1.479</v>
      </c>
      <c r="H42" s="51">
        <v>604.009</v>
      </c>
      <c r="I42" s="51">
        <v>0</v>
      </c>
      <c r="J42" s="51">
        <v>302.004</v>
      </c>
      <c r="K42" s="51">
        <v>0</v>
      </c>
      <c r="L42" s="51">
        <v>0</v>
      </c>
      <c r="M42" s="51">
        <v>301.2275</v>
      </c>
      <c r="N42" s="51">
        <v>0</v>
      </c>
      <c r="O42" s="51">
        <v>0</v>
      </c>
      <c r="P42" s="50"/>
      <c r="Q42" s="51">
        <v>0</v>
      </c>
      <c r="R42" s="51">
        <v>0.78</v>
      </c>
      <c r="S42" s="51"/>
      <c r="T42" s="50" t="s">
        <v>95</v>
      </c>
      <c r="U42" s="50"/>
    </row>
    <row r="43" spans="1:21" ht="31.5">
      <c r="A43" s="47"/>
      <c r="B43" s="50" t="s">
        <v>153</v>
      </c>
      <c r="C43" s="50" t="s">
        <v>154</v>
      </c>
      <c r="D43" s="50" t="s">
        <v>74</v>
      </c>
      <c r="E43" s="50" t="s">
        <v>75</v>
      </c>
      <c r="F43" s="51">
        <v>505.94</v>
      </c>
      <c r="G43" s="51">
        <v>1.007</v>
      </c>
      <c r="H43" s="51">
        <v>509.482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0"/>
      <c r="Q43" s="51">
        <v>0</v>
      </c>
      <c r="R43" s="51">
        <v>0</v>
      </c>
      <c r="S43" s="51"/>
      <c r="T43" s="50"/>
      <c r="U43" s="50"/>
    </row>
    <row r="44" spans="1:21" ht="31.5">
      <c r="A44" s="47"/>
      <c r="B44" s="50" t="s">
        <v>155</v>
      </c>
      <c r="C44" s="50" t="s">
        <v>156</v>
      </c>
      <c r="D44" s="50" t="s">
        <v>74</v>
      </c>
      <c r="E44" s="50" t="s">
        <v>75</v>
      </c>
      <c r="F44" s="51">
        <v>516.71</v>
      </c>
      <c r="G44" s="51">
        <v>1.1</v>
      </c>
      <c r="H44" s="51">
        <v>568.381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0"/>
      <c r="Q44" s="51">
        <v>0</v>
      </c>
      <c r="R44" s="51">
        <v>0</v>
      </c>
      <c r="S44" s="51"/>
      <c r="T44" s="50"/>
      <c r="U44" s="50"/>
    </row>
    <row r="45" spans="1:21" ht="31.5">
      <c r="A45" s="47"/>
      <c r="B45" s="50" t="s">
        <v>157</v>
      </c>
      <c r="C45" s="50" t="s">
        <v>158</v>
      </c>
      <c r="D45" s="50" t="s">
        <v>74</v>
      </c>
      <c r="E45" s="50" t="s">
        <v>75</v>
      </c>
      <c r="F45" s="51">
        <v>413.674</v>
      </c>
      <c r="G45" s="51">
        <v>2.41</v>
      </c>
      <c r="H45" s="51">
        <v>998.61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0"/>
      <c r="Q45" s="51">
        <v>0</v>
      </c>
      <c r="R45" s="51">
        <v>0</v>
      </c>
      <c r="S45" s="51"/>
      <c r="T45" s="50"/>
      <c r="U45" s="50"/>
    </row>
    <row r="46" spans="1:21" ht="87.75">
      <c r="A46" s="47"/>
      <c r="B46" s="50" t="s">
        <v>159</v>
      </c>
      <c r="C46" s="50" t="s">
        <v>160</v>
      </c>
      <c r="D46" s="50" t="s">
        <v>74</v>
      </c>
      <c r="E46" s="50" t="s">
        <v>75</v>
      </c>
      <c r="F46" s="51">
        <v>849.283</v>
      </c>
      <c r="G46" s="51">
        <v>2.15</v>
      </c>
      <c r="H46" s="51">
        <v>1825.958</v>
      </c>
      <c r="I46" s="51">
        <v>0</v>
      </c>
      <c r="J46" s="51">
        <v>912.979</v>
      </c>
      <c r="K46" s="51">
        <v>0</v>
      </c>
      <c r="L46" s="51">
        <v>0</v>
      </c>
      <c r="M46" s="51">
        <v>911.11833</v>
      </c>
      <c r="N46" s="51">
        <v>0</v>
      </c>
      <c r="O46" s="51">
        <v>0</v>
      </c>
      <c r="P46" s="50"/>
      <c r="Q46" s="51">
        <v>0</v>
      </c>
      <c r="R46" s="51">
        <v>1.86</v>
      </c>
      <c r="S46" s="51"/>
      <c r="T46" s="50" t="s">
        <v>161</v>
      </c>
      <c r="U46" s="50"/>
    </row>
    <row r="47" spans="1:21" ht="31.5">
      <c r="A47" s="47"/>
      <c r="B47" s="50" t="s">
        <v>162</v>
      </c>
      <c r="C47" s="50" t="s">
        <v>163</v>
      </c>
      <c r="D47" s="50" t="s">
        <v>74</v>
      </c>
      <c r="E47" s="50" t="s">
        <v>75</v>
      </c>
      <c r="F47" s="51">
        <v>753.409</v>
      </c>
      <c r="G47" s="51">
        <v>2.728</v>
      </c>
      <c r="H47" s="51">
        <v>2055.3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0"/>
      <c r="Q47" s="51">
        <v>0</v>
      </c>
      <c r="R47" s="51">
        <v>0</v>
      </c>
      <c r="S47" s="51"/>
      <c r="T47" s="50"/>
      <c r="U47" s="50"/>
    </row>
    <row r="48" spans="1:21" ht="46.5">
      <c r="A48" s="47"/>
      <c r="B48" s="50" t="s">
        <v>164</v>
      </c>
      <c r="C48" s="50" t="s">
        <v>165</v>
      </c>
      <c r="D48" s="50" t="s">
        <v>74</v>
      </c>
      <c r="E48" s="50" t="s">
        <v>75</v>
      </c>
      <c r="F48" s="51">
        <v>628.64</v>
      </c>
      <c r="G48" s="51">
        <v>3.45</v>
      </c>
      <c r="H48" s="51">
        <v>2168.808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0"/>
      <c r="Q48" s="51">
        <v>0</v>
      </c>
      <c r="R48" s="51">
        <v>0</v>
      </c>
      <c r="S48" s="51"/>
      <c r="T48" s="50"/>
      <c r="U48" s="50"/>
    </row>
    <row r="49" spans="1:21" ht="31.5">
      <c r="A49" s="47"/>
      <c r="B49" s="50" t="s">
        <v>166</v>
      </c>
      <c r="C49" s="50" t="s">
        <v>167</v>
      </c>
      <c r="D49" s="50" t="s">
        <v>74</v>
      </c>
      <c r="E49" s="50" t="s">
        <v>75</v>
      </c>
      <c r="F49" s="51">
        <v>1036.27</v>
      </c>
      <c r="G49" s="51">
        <v>0.59</v>
      </c>
      <c r="H49" s="51">
        <v>611.399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0"/>
      <c r="Q49" s="51">
        <v>0</v>
      </c>
      <c r="R49" s="51">
        <v>0</v>
      </c>
      <c r="S49" s="51"/>
      <c r="T49" s="50"/>
      <c r="U49" s="50"/>
    </row>
    <row r="50" spans="1:21" ht="31.5">
      <c r="A50" s="47"/>
      <c r="B50" s="50" t="s">
        <v>168</v>
      </c>
      <c r="C50" s="50" t="s">
        <v>169</v>
      </c>
      <c r="D50" s="50" t="s">
        <v>74</v>
      </c>
      <c r="E50" s="50" t="s">
        <v>75</v>
      </c>
      <c r="F50" s="51">
        <v>560.722</v>
      </c>
      <c r="G50" s="51">
        <v>3.522</v>
      </c>
      <c r="H50" s="51">
        <v>1974.863</v>
      </c>
      <c r="I50" s="51">
        <v>0</v>
      </c>
      <c r="J50" s="51">
        <v>987.431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0"/>
      <c r="Q50" s="51">
        <v>0</v>
      </c>
      <c r="R50" s="51">
        <v>987.431</v>
      </c>
      <c r="S50" s="51"/>
      <c r="T50" s="50"/>
      <c r="U50" s="50"/>
    </row>
    <row r="51" spans="1:21" ht="31.5">
      <c r="A51" s="47"/>
      <c r="B51" s="50" t="s">
        <v>170</v>
      </c>
      <c r="C51" s="50" t="s">
        <v>171</v>
      </c>
      <c r="D51" s="50" t="s">
        <v>74</v>
      </c>
      <c r="E51" s="50" t="s">
        <v>75</v>
      </c>
      <c r="F51" s="51">
        <v>687.01</v>
      </c>
      <c r="G51" s="51">
        <v>2.257</v>
      </c>
      <c r="H51" s="51">
        <v>1550.581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0"/>
      <c r="Q51" s="51">
        <v>0</v>
      </c>
      <c r="R51" s="51">
        <v>0</v>
      </c>
      <c r="S51" s="51"/>
      <c r="T51" s="50"/>
      <c r="U51" s="50"/>
    </row>
    <row r="52" spans="1:21" ht="31.5">
      <c r="A52" s="47"/>
      <c r="B52" s="50" t="s">
        <v>172</v>
      </c>
      <c r="C52" s="50" t="s">
        <v>173</v>
      </c>
      <c r="D52" s="50" t="s">
        <v>74</v>
      </c>
      <c r="E52" s="50" t="s">
        <v>75</v>
      </c>
      <c r="F52" s="51">
        <v>912.82</v>
      </c>
      <c r="G52" s="51">
        <v>2.688</v>
      </c>
      <c r="H52" s="51">
        <v>2453.66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0"/>
      <c r="Q52" s="51">
        <v>0</v>
      </c>
      <c r="R52" s="51">
        <v>0</v>
      </c>
      <c r="S52" s="51"/>
      <c r="T52" s="50"/>
      <c r="U52" s="50"/>
    </row>
    <row r="53" spans="1:21" ht="60.75">
      <c r="A53" s="47"/>
      <c r="B53" s="50" t="s">
        <v>174</v>
      </c>
      <c r="C53" s="50" t="s">
        <v>175</v>
      </c>
      <c r="D53" s="50" t="s">
        <v>74</v>
      </c>
      <c r="E53" s="50" t="s">
        <v>75</v>
      </c>
      <c r="F53" s="51">
        <v>894.209</v>
      </c>
      <c r="G53" s="51">
        <v>4.073</v>
      </c>
      <c r="H53" s="51">
        <v>3642.113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0"/>
      <c r="Q53" s="51">
        <v>0</v>
      </c>
      <c r="R53" s="51">
        <v>0</v>
      </c>
      <c r="S53" s="51"/>
      <c r="T53" s="50"/>
      <c r="U53" s="50"/>
    </row>
    <row r="54" spans="1:21" ht="73.5">
      <c r="A54" s="47"/>
      <c r="B54" s="50" t="s">
        <v>176</v>
      </c>
      <c r="C54" s="50" t="s">
        <v>177</v>
      </c>
      <c r="D54" s="50" t="s">
        <v>74</v>
      </c>
      <c r="E54" s="50" t="s">
        <v>75</v>
      </c>
      <c r="F54" s="51">
        <v>819.18</v>
      </c>
      <c r="G54" s="51">
        <v>3.23</v>
      </c>
      <c r="H54" s="51">
        <v>2645.951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0"/>
      <c r="Q54" s="51">
        <v>0</v>
      </c>
      <c r="R54" s="51">
        <v>0</v>
      </c>
      <c r="S54" s="51"/>
      <c r="T54" s="50"/>
      <c r="U54" s="50"/>
    </row>
    <row r="55" spans="1:21" ht="102.75">
      <c r="A55" s="47"/>
      <c r="B55" s="50" t="s">
        <v>178</v>
      </c>
      <c r="C55" s="50" t="s">
        <v>179</v>
      </c>
      <c r="D55" s="50" t="s">
        <v>74</v>
      </c>
      <c r="E55" s="50" t="s">
        <v>75</v>
      </c>
      <c r="F55" s="51">
        <v>652.546</v>
      </c>
      <c r="G55" s="51">
        <v>2.232</v>
      </c>
      <c r="H55" s="51">
        <v>1456.483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0"/>
      <c r="Q55" s="51">
        <v>0</v>
      </c>
      <c r="R55" s="51">
        <v>0</v>
      </c>
      <c r="S55" s="51"/>
      <c r="T55" s="50"/>
      <c r="U55" s="50"/>
    </row>
    <row r="56" spans="1:21" ht="75">
      <c r="A56" s="47"/>
      <c r="B56" s="50" t="s">
        <v>180</v>
      </c>
      <c r="C56" s="50" t="s">
        <v>181</v>
      </c>
      <c r="D56" s="50" t="s">
        <v>74</v>
      </c>
      <c r="E56" s="50" t="s">
        <v>75</v>
      </c>
      <c r="F56" s="51">
        <v>776.583</v>
      </c>
      <c r="G56" s="51">
        <v>2.805</v>
      </c>
      <c r="H56" s="51">
        <v>2178.315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0"/>
      <c r="Q56" s="51">
        <v>0</v>
      </c>
      <c r="R56" s="51">
        <v>0</v>
      </c>
      <c r="S56" s="51"/>
      <c r="T56" s="50"/>
      <c r="U56" s="50"/>
    </row>
    <row r="57" spans="1:21" ht="31.5">
      <c r="A57" s="47"/>
      <c r="B57" s="50" t="s">
        <v>182</v>
      </c>
      <c r="C57" s="50" t="s">
        <v>183</v>
      </c>
      <c r="D57" s="50" t="s">
        <v>74</v>
      </c>
      <c r="E57" s="50" t="s">
        <v>75</v>
      </c>
      <c r="F57" s="51">
        <v>812.98</v>
      </c>
      <c r="G57" s="51">
        <v>0.569</v>
      </c>
      <c r="H57" s="51">
        <v>462.586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0"/>
      <c r="Q57" s="51">
        <v>0</v>
      </c>
      <c r="R57" s="51">
        <v>0</v>
      </c>
      <c r="S57" s="51"/>
      <c r="T57" s="50"/>
      <c r="U57" s="50"/>
    </row>
    <row r="58" spans="1:21" ht="75">
      <c r="A58" s="47"/>
      <c r="B58" s="50" t="s">
        <v>184</v>
      </c>
      <c r="C58" s="50" t="s">
        <v>185</v>
      </c>
      <c r="D58" s="50" t="s">
        <v>74</v>
      </c>
      <c r="E58" s="50" t="s">
        <v>75</v>
      </c>
      <c r="F58" s="51">
        <v>887.27</v>
      </c>
      <c r="G58" s="51">
        <v>0.99</v>
      </c>
      <c r="H58" s="51">
        <v>878.397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0"/>
      <c r="Q58" s="51">
        <v>0</v>
      </c>
      <c r="R58" s="51">
        <v>0</v>
      </c>
      <c r="S58" s="51"/>
      <c r="T58" s="50"/>
      <c r="U58" s="50"/>
    </row>
    <row r="59" spans="1:21" ht="46.5">
      <c r="A59" s="47"/>
      <c r="B59" s="50" t="s">
        <v>186</v>
      </c>
      <c r="C59" s="50" t="s">
        <v>187</v>
      </c>
      <c r="D59" s="50" t="s">
        <v>74</v>
      </c>
      <c r="E59" s="50" t="s">
        <v>75</v>
      </c>
      <c r="F59" s="51">
        <v>391.542</v>
      </c>
      <c r="G59" s="51">
        <v>1.279</v>
      </c>
      <c r="H59" s="51">
        <v>500.782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0"/>
      <c r="Q59" s="51">
        <v>0</v>
      </c>
      <c r="R59" s="51">
        <v>0</v>
      </c>
      <c r="S59" s="51"/>
      <c r="T59" s="50"/>
      <c r="U59" s="50"/>
    </row>
    <row r="60" spans="1:21" ht="60.75">
      <c r="A60" s="47"/>
      <c r="B60" s="50" t="s">
        <v>188</v>
      </c>
      <c r="C60" s="50" t="s">
        <v>189</v>
      </c>
      <c r="D60" s="50" t="s">
        <v>74</v>
      </c>
      <c r="E60" s="50" t="s">
        <v>75</v>
      </c>
      <c r="F60" s="51">
        <v>484.31</v>
      </c>
      <c r="G60" s="51">
        <v>2.836</v>
      </c>
      <c r="H60" s="51">
        <v>1373.503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0"/>
      <c r="Q60" s="51">
        <v>0</v>
      </c>
      <c r="R60" s="51">
        <v>0</v>
      </c>
      <c r="S60" s="51"/>
      <c r="T60" s="50"/>
      <c r="U60" s="50"/>
    </row>
    <row r="61" spans="1:21" ht="60.75">
      <c r="A61" s="47"/>
      <c r="B61" s="50" t="s">
        <v>190</v>
      </c>
      <c r="C61" s="50" t="s">
        <v>191</v>
      </c>
      <c r="D61" s="50" t="s">
        <v>74</v>
      </c>
      <c r="E61" s="50" t="s">
        <v>75</v>
      </c>
      <c r="F61" s="51">
        <v>867.094</v>
      </c>
      <c r="G61" s="51">
        <v>5.902</v>
      </c>
      <c r="H61" s="51">
        <v>5117.589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0"/>
      <c r="Q61" s="51">
        <v>0</v>
      </c>
      <c r="R61" s="51">
        <v>0</v>
      </c>
      <c r="S61" s="51"/>
      <c r="T61" s="50"/>
      <c r="U61" s="50"/>
    </row>
    <row r="62" spans="1:21" ht="31.5">
      <c r="A62" s="47"/>
      <c r="B62" s="50" t="s">
        <v>192</v>
      </c>
      <c r="C62" s="50" t="s">
        <v>193</v>
      </c>
      <c r="D62" s="50" t="s">
        <v>74</v>
      </c>
      <c r="E62" s="50" t="s">
        <v>75</v>
      </c>
      <c r="F62" s="51">
        <v>1350.48</v>
      </c>
      <c r="G62" s="51">
        <v>0.246</v>
      </c>
      <c r="H62" s="51">
        <v>332.218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0"/>
      <c r="Q62" s="51">
        <v>0</v>
      </c>
      <c r="R62" s="51">
        <v>0</v>
      </c>
      <c r="S62" s="51"/>
      <c r="T62" s="50"/>
      <c r="U62" s="50"/>
    </row>
    <row r="63" spans="1:21" ht="45">
      <c r="A63" s="47"/>
      <c r="B63" s="50" t="s">
        <v>194</v>
      </c>
      <c r="C63" s="50" t="s">
        <v>195</v>
      </c>
      <c r="D63" s="50" t="s">
        <v>74</v>
      </c>
      <c r="E63" s="50" t="s">
        <v>75</v>
      </c>
      <c r="F63" s="51">
        <v>1296.61</v>
      </c>
      <c r="G63" s="51">
        <v>0.277</v>
      </c>
      <c r="H63" s="51">
        <v>359.161</v>
      </c>
      <c r="I63" s="51">
        <v>0</v>
      </c>
      <c r="J63" s="51">
        <v>179.58</v>
      </c>
      <c r="K63" s="51">
        <v>0</v>
      </c>
      <c r="L63" s="51">
        <v>0</v>
      </c>
      <c r="M63" s="51">
        <v>177.7195</v>
      </c>
      <c r="N63" s="51">
        <v>0</v>
      </c>
      <c r="O63" s="51">
        <v>0</v>
      </c>
      <c r="P63" s="50"/>
      <c r="Q63" s="51">
        <v>0</v>
      </c>
      <c r="R63" s="51">
        <v>1.86</v>
      </c>
      <c r="S63" s="51"/>
      <c r="T63" s="50" t="s">
        <v>78</v>
      </c>
      <c r="U63" s="50"/>
    </row>
    <row r="64" spans="1:21" ht="45">
      <c r="A64" s="47"/>
      <c r="B64" s="50" t="s">
        <v>196</v>
      </c>
      <c r="C64" s="50" t="s">
        <v>197</v>
      </c>
      <c r="D64" s="50" t="s">
        <v>74</v>
      </c>
      <c r="E64" s="50" t="s">
        <v>75</v>
      </c>
      <c r="F64" s="51">
        <v>1682.66</v>
      </c>
      <c r="G64" s="51">
        <v>0.468</v>
      </c>
      <c r="H64" s="51">
        <v>787.485</v>
      </c>
      <c r="I64" s="51">
        <v>0</v>
      </c>
      <c r="J64" s="51">
        <v>393.74</v>
      </c>
      <c r="K64" s="51">
        <v>0</v>
      </c>
      <c r="L64" s="51">
        <v>0</v>
      </c>
      <c r="M64" s="51">
        <v>391.8865</v>
      </c>
      <c r="N64" s="51">
        <v>0</v>
      </c>
      <c r="O64" s="51">
        <v>0</v>
      </c>
      <c r="P64" s="50"/>
      <c r="Q64" s="51">
        <v>0</v>
      </c>
      <c r="R64" s="51">
        <v>1.85</v>
      </c>
      <c r="S64" s="51"/>
      <c r="T64" s="50" t="s">
        <v>78</v>
      </c>
      <c r="U64" s="50"/>
    </row>
    <row r="65" spans="1:21" ht="45">
      <c r="A65" s="47"/>
      <c r="B65" s="50" t="s">
        <v>198</v>
      </c>
      <c r="C65" s="50" t="s">
        <v>199</v>
      </c>
      <c r="D65" s="50" t="s">
        <v>74</v>
      </c>
      <c r="E65" s="50" t="s">
        <v>75</v>
      </c>
      <c r="F65" s="51">
        <v>2569.42</v>
      </c>
      <c r="G65" s="51">
        <v>0.256</v>
      </c>
      <c r="H65" s="51">
        <v>657.772</v>
      </c>
      <c r="I65" s="51">
        <v>0</v>
      </c>
      <c r="J65" s="51">
        <v>328.89</v>
      </c>
      <c r="K65" s="51">
        <v>0</v>
      </c>
      <c r="L65" s="51">
        <v>0</v>
      </c>
      <c r="M65" s="51">
        <v>327.0245</v>
      </c>
      <c r="N65" s="51">
        <v>0</v>
      </c>
      <c r="O65" s="51">
        <v>0</v>
      </c>
      <c r="P65" s="50"/>
      <c r="Q65" s="51">
        <v>0</v>
      </c>
      <c r="R65" s="51">
        <v>1.87</v>
      </c>
      <c r="S65" s="51"/>
      <c r="T65" s="50" t="s">
        <v>78</v>
      </c>
      <c r="U65" s="50"/>
    </row>
    <row r="66" spans="1:21" ht="45">
      <c r="A66" s="47"/>
      <c r="B66" s="50" t="s">
        <v>200</v>
      </c>
      <c r="C66" s="50" t="s">
        <v>201</v>
      </c>
      <c r="D66" s="50" t="s">
        <v>74</v>
      </c>
      <c r="E66" s="50" t="s">
        <v>75</v>
      </c>
      <c r="F66" s="51">
        <v>4200.06</v>
      </c>
      <c r="G66" s="51">
        <v>0.333</v>
      </c>
      <c r="H66" s="51">
        <v>1398.62</v>
      </c>
      <c r="I66" s="51">
        <v>0</v>
      </c>
      <c r="J66" s="51">
        <v>699.31</v>
      </c>
      <c r="K66" s="51">
        <v>0</v>
      </c>
      <c r="L66" s="51">
        <v>0</v>
      </c>
      <c r="M66" s="51">
        <v>697.44962</v>
      </c>
      <c r="N66" s="51">
        <v>0</v>
      </c>
      <c r="O66" s="51">
        <v>0</v>
      </c>
      <c r="P66" s="50"/>
      <c r="Q66" s="51">
        <v>0</v>
      </c>
      <c r="R66" s="51">
        <v>1.86</v>
      </c>
      <c r="S66" s="51"/>
      <c r="T66" s="50" t="s">
        <v>202</v>
      </c>
      <c r="U66" s="50"/>
    </row>
    <row r="67" spans="1:21" ht="45">
      <c r="A67" s="47"/>
      <c r="B67" s="50" t="s">
        <v>203</v>
      </c>
      <c r="C67" s="50" t="s">
        <v>204</v>
      </c>
      <c r="D67" s="50" t="s">
        <v>74</v>
      </c>
      <c r="E67" s="50" t="s">
        <v>75</v>
      </c>
      <c r="F67" s="51">
        <v>1686</v>
      </c>
      <c r="G67" s="51">
        <v>0.15</v>
      </c>
      <c r="H67" s="51">
        <v>252.9</v>
      </c>
      <c r="I67" s="51">
        <v>0</v>
      </c>
      <c r="J67" s="51">
        <v>126.45</v>
      </c>
      <c r="K67" s="51">
        <v>0</v>
      </c>
      <c r="L67" s="51">
        <v>0</v>
      </c>
      <c r="M67" s="51">
        <v>124.589</v>
      </c>
      <c r="N67" s="51">
        <v>0</v>
      </c>
      <c r="O67" s="51">
        <v>0</v>
      </c>
      <c r="P67" s="50"/>
      <c r="Q67" s="51">
        <v>0</v>
      </c>
      <c r="R67" s="51">
        <v>1.86</v>
      </c>
      <c r="S67" s="51"/>
      <c r="T67" s="50" t="s">
        <v>78</v>
      </c>
      <c r="U67" s="50"/>
    </row>
    <row r="68" spans="1:21" ht="31.5">
      <c r="A68" s="47"/>
      <c r="B68" s="50" t="s">
        <v>205</v>
      </c>
      <c r="C68" s="50" t="s">
        <v>206</v>
      </c>
      <c r="D68" s="50" t="s">
        <v>74</v>
      </c>
      <c r="E68" s="50" t="s">
        <v>75</v>
      </c>
      <c r="F68" s="51">
        <v>1014.82</v>
      </c>
      <c r="G68" s="51">
        <v>0.392</v>
      </c>
      <c r="H68" s="51">
        <v>397.809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0"/>
      <c r="Q68" s="51">
        <v>0</v>
      </c>
      <c r="R68" s="51">
        <v>0</v>
      </c>
      <c r="S68" s="51"/>
      <c r="T68" s="50"/>
      <c r="U68" s="50"/>
    </row>
    <row r="69" spans="1:21" ht="45">
      <c r="A69" s="47"/>
      <c r="B69" s="50" t="s">
        <v>207</v>
      </c>
      <c r="C69" s="50" t="s">
        <v>208</v>
      </c>
      <c r="D69" s="50" t="s">
        <v>74</v>
      </c>
      <c r="E69" s="50" t="s">
        <v>75</v>
      </c>
      <c r="F69" s="51">
        <v>1012.62</v>
      </c>
      <c r="G69" s="51">
        <v>0.323</v>
      </c>
      <c r="H69" s="51">
        <v>327.076</v>
      </c>
      <c r="I69" s="51">
        <v>0</v>
      </c>
      <c r="J69" s="51">
        <v>163.538</v>
      </c>
      <c r="K69" s="51">
        <v>0</v>
      </c>
      <c r="L69" s="51">
        <v>0</v>
      </c>
      <c r="M69" s="51">
        <v>161.6795</v>
      </c>
      <c r="N69" s="51">
        <v>0</v>
      </c>
      <c r="O69" s="51">
        <v>0</v>
      </c>
      <c r="P69" s="50"/>
      <c r="Q69" s="51">
        <v>0</v>
      </c>
      <c r="R69" s="51">
        <v>1.86</v>
      </c>
      <c r="S69" s="51"/>
      <c r="T69" s="50" t="s">
        <v>78</v>
      </c>
      <c r="U69" s="50"/>
    </row>
    <row r="70" spans="1:21" ht="31.5">
      <c r="A70" s="47"/>
      <c r="B70" s="50" t="s">
        <v>209</v>
      </c>
      <c r="C70" s="50" t="s">
        <v>210</v>
      </c>
      <c r="D70" s="50" t="s">
        <v>74</v>
      </c>
      <c r="E70" s="50" t="s">
        <v>75</v>
      </c>
      <c r="F70" s="51">
        <v>1334.68</v>
      </c>
      <c r="G70" s="51">
        <v>0.202</v>
      </c>
      <c r="H70" s="51">
        <v>269.605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0"/>
      <c r="Q70" s="51">
        <v>0</v>
      </c>
      <c r="R70" s="51">
        <v>0</v>
      </c>
      <c r="S70" s="51"/>
      <c r="T70" s="50"/>
      <c r="U70" s="50"/>
    </row>
    <row r="71" spans="1:21" ht="45">
      <c r="A71" s="47"/>
      <c r="B71" s="50" t="s">
        <v>211</v>
      </c>
      <c r="C71" s="50" t="s">
        <v>212</v>
      </c>
      <c r="D71" s="50" t="s">
        <v>74</v>
      </c>
      <c r="E71" s="50" t="s">
        <v>75</v>
      </c>
      <c r="F71" s="51">
        <v>2584.88</v>
      </c>
      <c r="G71" s="51">
        <v>0.037</v>
      </c>
      <c r="H71" s="51">
        <v>95.641</v>
      </c>
      <c r="I71" s="51">
        <v>0</v>
      </c>
      <c r="J71" s="51">
        <v>47.82</v>
      </c>
      <c r="K71" s="51">
        <v>0</v>
      </c>
      <c r="L71" s="51">
        <v>0</v>
      </c>
      <c r="M71" s="51">
        <v>45.9595</v>
      </c>
      <c r="N71" s="51">
        <v>0</v>
      </c>
      <c r="O71" s="51">
        <v>0</v>
      </c>
      <c r="P71" s="50"/>
      <c r="Q71" s="51">
        <v>0</v>
      </c>
      <c r="R71" s="51">
        <v>1.86</v>
      </c>
      <c r="S71" s="51"/>
      <c r="T71" s="50" t="s">
        <v>78</v>
      </c>
      <c r="U71" s="50"/>
    </row>
    <row r="72" spans="1:21" ht="45">
      <c r="A72" s="47"/>
      <c r="B72" s="50" t="s">
        <v>213</v>
      </c>
      <c r="C72" s="50" t="s">
        <v>214</v>
      </c>
      <c r="D72" s="50" t="s">
        <v>74</v>
      </c>
      <c r="E72" s="50" t="s">
        <v>75</v>
      </c>
      <c r="F72" s="51">
        <v>1894.31</v>
      </c>
      <c r="G72" s="51">
        <v>0.042</v>
      </c>
      <c r="H72" s="51">
        <v>79.561</v>
      </c>
      <c r="I72" s="51">
        <v>0</v>
      </c>
      <c r="J72" s="51">
        <v>39.781</v>
      </c>
      <c r="K72" s="51">
        <v>0</v>
      </c>
      <c r="L72" s="51">
        <v>0</v>
      </c>
      <c r="M72" s="51">
        <v>39.085</v>
      </c>
      <c r="N72" s="51">
        <v>0</v>
      </c>
      <c r="O72" s="51">
        <v>0</v>
      </c>
      <c r="P72" s="50"/>
      <c r="Q72" s="51">
        <v>0</v>
      </c>
      <c r="R72" s="51">
        <v>0.7</v>
      </c>
      <c r="S72" s="51"/>
      <c r="T72" s="50" t="s">
        <v>78</v>
      </c>
      <c r="U72" s="50"/>
    </row>
    <row r="73" spans="1:21" ht="45">
      <c r="A73" s="47"/>
      <c r="B73" s="50" t="s">
        <v>215</v>
      </c>
      <c r="C73" s="50" t="s">
        <v>216</v>
      </c>
      <c r="D73" s="50" t="s">
        <v>74</v>
      </c>
      <c r="E73" s="50" t="s">
        <v>75</v>
      </c>
      <c r="F73" s="51">
        <v>1435.52</v>
      </c>
      <c r="G73" s="51">
        <v>0.504</v>
      </c>
      <c r="H73" s="51">
        <v>723.502</v>
      </c>
      <c r="I73" s="51">
        <v>0</v>
      </c>
      <c r="J73" s="51">
        <v>361.75</v>
      </c>
      <c r="K73" s="51">
        <v>0</v>
      </c>
      <c r="L73" s="51">
        <v>0</v>
      </c>
      <c r="M73" s="51">
        <v>359.8895</v>
      </c>
      <c r="N73" s="51">
        <v>0</v>
      </c>
      <c r="O73" s="51">
        <v>0</v>
      </c>
      <c r="P73" s="50"/>
      <c r="Q73" s="51">
        <v>0</v>
      </c>
      <c r="R73" s="51">
        <v>1.86</v>
      </c>
      <c r="S73" s="51"/>
      <c r="T73" s="50" t="s">
        <v>78</v>
      </c>
      <c r="U73" s="50"/>
    </row>
    <row r="74" spans="1:21" ht="45">
      <c r="A74" s="47"/>
      <c r="B74" s="50" t="s">
        <v>217</v>
      </c>
      <c r="C74" s="50" t="s">
        <v>218</v>
      </c>
      <c r="D74" s="50" t="s">
        <v>74</v>
      </c>
      <c r="E74" s="50" t="s">
        <v>75</v>
      </c>
      <c r="F74" s="51">
        <v>1749.565</v>
      </c>
      <c r="G74" s="51">
        <v>0.272</v>
      </c>
      <c r="H74" s="51">
        <v>475.882</v>
      </c>
      <c r="I74" s="51">
        <v>0</v>
      </c>
      <c r="J74" s="51">
        <v>237.94</v>
      </c>
      <c r="K74" s="51">
        <v>0</v>
      </c>
      <c r="L74" s="51">
        <v>0</v>
      </c>
      <c r="M74" s="51">
        <v>236.2045</v>
      </c>
      <c r="N74" s="51">
        <v>0</v>
      </c>
      <c r="O74" s="51">
        <v>0</v>
      </c>
      <c r="P74" s="50"/>
      <c r="Q74" s="51">
        <v>0</v>
      </c>
      <c r="R74" s="51">
        <v>1.74</v>
      </c>
      <c r="S74" s="51"/>
      <c r="T74" s="50" t="s">
        <v>78</v>
      </c>
      <c r="U74" s="50"/>
    </row>
    <row r="75" spans="1:21" ht="46.5">
      <c r="A75" s="47"/>
      <c r="B75" s="50" t="s">
        <v>219</v>
      </c>
      <c r="C75" s="50" t="s">
        <v>220</v>
      </c>
      <c r="D75" s="50" t="s">
        <v>74</v>
      </c>
      <c r="E75" s="50" t="s">
        <v>75</v>
      </c>
      <c r="F75" s="51">
        <v>1340.75</v>
      </c>
      <c r="G75" s="51">
        <v>2.358</v>
      </c>
      <c r="H75" s="51">
        <v>3161.489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0"/>
      <c r="Q75" s="51">
        <v>0</v>
      </c>
      <c r="R75" s="51">
        <v>0</v>
      </c>
      <c r="S75" s="51"/>
      <c r="T75" s="50"/>
      <c r="U75" s="50"/>
    </row>
    <row r="76" spans="1:21" ht="46.5">
      <c r="A76" s="47"/>
      <c r="B76" s="50" t="s">
        <v>221</v>
      </c>
      <c r="C76" s="50" t="s">
        <v>222</v>
      </c>
      <c r="D76" s="50" t="s">
        <v>74</v>
      </c>
      <c r="E76" s="50" t="s">
        <v>75</v>
      </c>
      <c r="F76" s="51">
        <v>1690.28</v>
      </c>
      <c r="G76" s="51">
        <v>0.46</v>
      </c>
      <c r="H76" s="51">
        <v>777.529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0"/>
      <c r="Q76" s="51">
        <v>0</v>
      </c>
      <c r="R76" s="51">
        <v>0</v>
      </c>
      <c r="S76" s="51"/>
      <c r="T76" s="50"/>
      <c r="U76" s="50"/>
    </row>
    <row r="77" spans="1:21" ht="45.75">
      <c r="A77" s="47"/>
      <c r="B77" s="50" t="s">
        <v>223</v>
      </c>
      <c r="C77" s="50" t="s">
        <v>224</v>
      </c>
      <c r="D77" s="50" t="s">
        <v>74</v>
      </c>
      <c r="E77" s="50" t="s">
        <v>75</v>
      </c>
      <c r="F77" s="51">
        <v>1274.254</v>
      </c>
      <c r="G77" s="51">
        <v>0.506</v>
      </c>
      <c r="H77" s="51">
        <v>644.773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0"/>
      <c r="Q77" s="51">
        <v>0</v>
      </c>
      <c r="R77" s="51">
        <v>0</v>
      </c>
      <c r="S77" s="51"/>
      <c r="T77" s="50"/>
      <c r="U77" s="50"/>
    </row>
    <row r="78" spans="1:21" ht="31.5">
      <c r="A78" s="47"/>
      <c r="B78" s="50" t="s">
        <v>225</v>
      </c>
      <c r="C78" s="50" t="s">
        <v>226</v>
      </c>
      <c r="D78" s="50" t="s">
        <v>74</v>
      </c>
      <c r="E78" s="50" t="s">
        <v>75</v>
      </c>
      <c r="F78" s="51">
        <v>1346.406</v>
      </c>
      <c r="G78" s="51">
        <v>0.832</v>
      </c>
      <c r="H78" s="51">
        <v>1120.21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0"/>
      <c r="Q78" s="51">
        <v>0</v>
      </c>
      <c r="R78" s="51">
        <v>0</v>
      </c>
      <c r="S78" s="51"/>
      <c r="T78" s="50"/>
      <c r="U78" s="50"/>
    </row>
    <row r="79" spans="1:21" ht="45">
      <c r="A79" s="47"/>
      <c r="B79" s="50" t="s">
        <v>227</v>
      </c>
      <c r="C79" s="50" t="s">
        <v>228</v>
      </c>
      <c r="D79" s="50" t="s">
        <v>74</v>
      </c>
      <c r="E79" s="50" t="s">
        <v>75</v>
      </c>
      <c r="F79" s="51">
        <v>1424.19</v>
      </c>
      <c r="G79" s="51">
        <v>0.54</v>
      </c>
      <c r="H79" s="51">
        <v>769.063</v>
      </c>
      <c r="I79" s="51">
        <v>0</v>
      </c>
      <c r="J79" s="51">
        <v>384.53</v>
      </c>
      <c r="K79" s="51">
        <v>0</v>
      </c>
      <c r="L79" s="51">
        <v>0</v>
      </c>
      <c r="M79" s="51">
        <v>382.53962</v>
      </c>
      <c r="N79" s="51">
        <v>0</v>
      </c>
      <c r="O79" s="51">
        <v>0</v>
      </c>
      <c r="P79" s="50"/>
      <c r="Q79" s="51">
        <v>0</v>
      </c>
      <c r="R79" s="51">
        <v>1.99</v>
      </c>
      <c r="S79" s="51"/>
      <c r="T79" s="50" t="s">
        <v>229</v>
      </c>
      <c r="U79" s="50"/>
    </row>
    <row r="80" spans="1:21" ht="46.5">
      <c r="A80" s="47"/>
      <c r="B80" s="50" t="s">
        <v>230</v>
      </c>
      <c r="C80" s="50" t="s">
        <v>231</v>
      </c>
      <c r="D80" s="50" t="s">
        <v>74</v>
      </c>
      <c r="E80" s="50" t="s">
        <v>75</v>
      </c>
      <c r="F80" s="51">
        <v>1732.55</v>
      </c>
      <c r="G80" s="51">
        <v>0.392</v>
      </c>
      <c r="H80" s="51">
        <v>679.16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0"/>
      <c r="Q80" s="51">
        <v>0</v>
      </c>
      <c r="R80" s="51">
        <v>0</v>
      </c>
      <c r="S80" s="51"/>
      <c r="T80" s="50"/>
      <c r="U80" s="50"/>
    </row>
    <row r="81" spans="1:21" ht="46.5">
      <c r="A81" s="47"/>
      <c r="B81" s="50" t="s">
        <v>232</v>
      </c>
      <c r="C81" s="50" t="s">
        <v>233</v>
      </c>
      <c r="D81" s="50" t="s">
        <v>74</v>
      </c>
      <c r="E81" s="50" t="s">
        <v>75</v>
      </c>
      <c r="F81" s="51">
        <v>1340.66</v>
      </c>
      <c r="G81" s="51">
        <v>0.907</v>
      </c>
      <c r="H81" s="51">
        <v>1215.979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0"/>
      <c r="Q81" s="51">
        <v>0</v>
      </c>
      <c r="R81" s="51">
        <v>0</v>
      </c>
      <c r="S81" s="51"/>
      <c r="T81" s="50"/>
      <c r="U81" s="50"/>
    </row>
    <row r="82" spans="1:21" ht="31.5">
      <c r="A82" s="47"/>
      <c r="B82" s="50" t="s">
        <v>234</v>
      </c>
      <c r="C82" s="50" t="s">
        <v>235</v>
      </c>
      <c r="D82" s="50" t="s">
        <v>74</v>
      </c>
      <c r="E82" s="50" t="s">
        <v>75</v>
      </c>
      <c r="F82" s="51">
        <v>1464.49</v>
      </c>
      <c r="G82" s="51">
        <v>0.562</v>
      </c>
      <c r="H82" s="51">
        <v>823.043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0"/>
      <c r="Q82" s="51">
        <v>0</v>
      </c>
      <c r="R82" s="51">
        <v>0</v>
      </c>
      <c r="S82" s="51"/>
      <c r="T82" s="50"/>
      <c r="U82" s="50"/>
    </row>
    <row r="83" spans="1:21" ht="31.5">
      <c r="A83" s="47"/>
      <c r="B83" s="50" t="s">
        <v>236</v>
      </c>
      <c r="C83" s="50" t="s">
        <v>237</v>
      </c>
      <c r="D83" s="50" t="s">
        <v>74</v>
      </c>
      <c r="E83" s="50" t="s">
        <v>75</v>
      </c>
      <c r="F83" s="51">
        <v>1861.01</v>
      </c>
      <c r="G83" s="51">
        <v>0.435</v>
      </c>
      <c r="H83" s="51">
        <v>809.539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0"/>
      <c r="Q83" s="51">
        <v>0</v>
      </c>
      <c r="R83" s="51">
        <v>0</v>
      </c>
      <c r="S83" s="51"/>
      <c r="T83" s="50"/>
      <c r="U83" s="50"/>
    </row>
    <row r="84" spans="1:21" ht="45">
      <c r="A84" s="47"/>
      <c r="B84" s="50" t="s">
        <v>238</v>
      </c>
      <c r="C84" s="50" t="s">
        <v>239</v>
      </c>
      <c r="D84" s="50" t="s">
        <v>74</v>
      </c>
      <c r="E84" s="50" t="s">
        <v>75</v>
      </c>
      <c r="F84" s="51">
        <v>1012.64</v>
      </c>
      <c r="G84" s="51">
        <v>0.433</v>
      </c>
      <c r="H84" s="51">
        <v>438.473</v>
      </c>
      <c r="I84" s="51">
        <v>0</v>
      </c>
      <c r="J84" s="51">
        <v>219.237</v>
      </c>
      <c r="K84" s="51">
        <v>0</v>
      </c>
      <c r="L84" s="51">
        <v>0</v>
      </c>
      <c r="M84" s="51">
        <v>217.3735</v>
      </c>
      <c r="N84" s="51">
        <v>0</v>
      </c>
      <c r="O84" s="51">
        <v>0</v>
      </c>
      <c r="P84" s="50"/>
      <c r="Q84" s="51">
        <v>0</v>
      </c>
      <c r="R84" s="51">
        <v>1.86</v>
      </c>
      <c r="S84" s="51"/>
      <c r="T84" s="50" t="s">
        <v>78</v>
      </c>
      <c r="U84" s="50"/>
    </row>
    <row r="85" spans="1:21" ht="45">
      <c r="A85" s="47"/>
      <c r="B85" s="50" t="s">
        <v>240</v>
      </c>
      <c r="C85" s="50" t="s">
        <v>241</v>
      </c>
      <c r="D85" s="50" t="s">
        <v>74</v>
      </c>
      <c r="E85" s="50" t="s">
        <v>75</v>
      </c>
      <c r="F85" s="51">
        <v>1283.47</v>
      </c>
      <c r="G85" s="51">
        <v>0.264</v>
      </c>
      <c r="H85" s="51">
        <v>338.836</v>
      </c>
      <c r="I85" s="51">
        <v>0</v>
      </c>
      <c r="J85" s="51">
        <v>169.418</v>
      </c>
      <c r="K85" s="51">
        <v>0</v>
      </c>
      <c r="L85" s="51">
        <v>0</v>
      </c>
      <c r="M85" s="51">
        <v>167.5605</v>
      </c>
      <c r="N85" s="51">
        <v>0</v>
      </c>
      <c r="O85" s="51">
        <v>0</v>
      </c>
      <c r="P85" s="50"/>
      <c r="Q85" s="51">
        <v>0</v>
      </c>
      <c r="R85" s="51">
        <v>1.86</v>
      </c>
      <c r="S85" s="51"/>
      <c r="T85" s="50" t="s">
        <v>78</v>
      </c>
      <c r="U85" s="50"/>
    </row>
    <row r="86" spans="1:21" ht="45">
      <c r="A86" s="47"/>
      <c r="B86" s="50" t="s">
        <v>242</v>
      </c>
      <c r="C86" s="50" t="s">
        <v>243</v>
      </c>
      <c r="D86" s="50" t="s">
        <v>74</v>
      </c>
      <c r="E86" s="50" t="s">
        <v>75</v>
      </c>
      <c r="F86" s="51">
        <v>1432.9</v>
      </c>
      <c r="G86" s="51">
        <v>0.188</v>
      </c>
      <c r="H86" s="51">
        <v>269.385</v>
      </c>
      <c r="I86" s="51">
        <v>0</v>
      </c>
      <c r="J86" s="51">
        <v>134.693</v>
      </c>
      <c r="K86" s="51">
        <v>0</v>
      </c>
      <c r="L86" s="51">
        <v>0</v>
      </c>
      <c r="M86" s="51">
        <v>132.834</v>
      </c>
      <c r="N86" s="51">
        <v>0</v>
      </c>
      <c r="O86" s="51">
        <v>0</v>
      </c>
      <c r="P86" s="50"/>
      <c r="Q86" s="51">
        <v>0</v>
      </c>
      <c r="R86" s="51">
        <v>1.86</v>
      </c>
      <c r="S86" s="51"/>
      <c r="T86" s="50" t="s">
        <v>78</v>
      </c>
      <c r="U86" s="50"/>
    </row>
    <row r="87" spans="1:21" ht="46.5">
      <c r="A87" s="47"/>
      <c r="B87" s="50" t="s">
        <v>244</v>
      </c>
      <c r="C87" s="50" t="s">
        <v>245</v>
      </c>
      <c r="D87" s="50" t="s">
        <v>74</v>
      </c>
      <c r="E87" s="50" t="s">
        <v>75</v>
      </c>
      <c r="F87" s="51">
        <v>1201.82</v>
      </c>
      <c r="G87" s="51">
        <v>0.5</v>
      </c>
      <c r="H87" s="51">
        <v>600.91</v>
      </c>
      <c r="I87" s="51">
        <v>0</v>
      </c>
      <c r="J87" s="51">
        <v>300.455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0"/>
      <c r="Q87" s="51">
        <v>0</v>
      </c>
      <c r="R87" s="51">
        <v>300.45</v>
      </c>
      <c r="S87" s="51"/>
      <c r="T87" s="50"/>
      <c r="U87" s="50"/>
    </row>
    <row r="88" spans="1:21" ht="45">
      <c r="A88" s="47"/>
      <c r="B88" s="50" t="s">
        <v>246</v>
      </c>
      <c r="C88" s="50" t="s">
        <v>247</v>
      </c>
      <c r="D88" s="50" t="s">
        <v>74</v>
      </c>
      <c r="E88" s="50" t="s">
        <v>75</v>
      </c>
      <c r="F88" s="51">
        <v>1091.3</v>
      </c>
      <c r="G88" s="51">
        <v>1.15</v>
      </c>
      <c r="H88" s="51">
        <v>1254.995</v>
      </c>
      <c r="I88" s="51">
        <v>0</v>
      </c>
      <c r="J88" s="51">
        <v>627.496</v>
      </c>
      <c r="K88" s="51">
        <v>0</v>
      </c>
      <c r="L88" s="51">
        <v>0</v>
      </c>
      <c r="M88" s="51">
        <v>625.637</v>
      </c>
      <c r="N88" s="51">
        <v>0</v>
      </c>
      <c r="O88" s="51">
        <v>0</v>
      </c>
      <c r="P88" s="50"/>
      <c r="Q88" s="51">
        <v>0</v>
      </c>
      <c r="R88" s="51">
        <v>1.86</v>
      </c>
      <c r="S88" s="51"/>
      <c r="T88" s="50" t="s">
        <v>78</v>
      </c>
      <c r="U88" s="50"/>
    </row>
    <row r="89" spans="1:21" ht="45">
      <c r="A89" s="47"/>
      <c r="B89" s="50" t="s">
        <v>248</v>
      </c>
      <c r="C89" s="50" t="s">
        <v>249</v>
      </c>
      <c r="D89" s="50" t="s">
        <v>74</v>
      </c>
      <c r="E89" s="50" t="s">
        <v>75</v>
      </c>
      <c r="F89" s="51">
        <v>1032.026</v>
      </c>
      <c r="G89" s="51">
        <v>1.397</v>
      </c>
      <c r="H89" s="51">
        <v>1441.74</v>
      </c>
      <c r="I89" s="51">
        <v>0</v>
      </c>
      <c r="J89" s="51">
        <v>720.87</v>
      </c>
      <c r="K89" s="51">
        <v>0</v>
      </c>
      <c r="L89" s="51">
        <v>0</v>
      </c>
      <c r="M89" s="51">
        <v>719.0105</v>
      </c>
      <c r="N89" s="51">
        <v>0</v>
      </c>
      <c r="O89" s="51">
        <v>0</v>
      </c>
      <c r="P89" s="50"/>
      <c r="Q89" s="51">
        <v>0</v>
      </c>
      <c r="R89" s="51">
        <v>1.86</v>
      </c>
      <c r="S89" s="51"/>
      <c r="T89" s="50" t="s">
        <v>78</v>
      </c>
      <c r="U89" s="50"/>
    </row>
    <row r="90" spans="1:21" ht="31.5">
      <c r="A90" s="47"/>
      <c r="B90" s="50" t="s">
        <v>250</v>
      </c>
      <c r="C90" s="50" t="s">
        <v>251</v>
      </c>
      <c r="D90" s="50" t="s">
        <v>74</v>
      </c>
      <c r="E90" s="50" t="s">
        <v>75</v>
      </c>
      <c r="F90" s="51">
        <v>959.08</v>
      </c>
      <c r="G90" s="51">
        <v>1.478</v>
      </c>
      <c r="H90" s="51">
        <v>1417.52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0"/>
      <c r="Q90" s="51">
        <v>0</v>
      </c>
      <c r="R90" s="51">
        <v>0</v>
      </c>
      <c r="S90" s="51"/>
      <c r="T90" s="50"/>
      <c r="U90" s="50"/>
    </row>
    <row r="91" spans="1:21" ht="87.75">
      <c r="A91" s="47"/>
      <c r="B91" s="50" t="s">
        <v>252</v>
      </c>
      <c r="C91" s="50" t="s">
        <v>253</v>
      </c>
      <c r="D91" s="50" t="s">
        <v>74</v>
      </c>
      <c r="E91" s="50" t="s">
        <v>75</v>
      </c>
      <c r="F91" s="51">
        <v>2002.56</v>
      </c>
      <c r="G91" s="51">
        <v>0.262</v>
      </c>
      <c r="H91" s="51">
        <v>524.671</v>
      </c>
      <c r="I91" s="51">
        <v>0</v>
      </c>
      <c r="J91" s="51">
        <v>262.335</v>
      </c>
      <c r="K91" s="51">
        <v>0</v>
      </c>
      <c r="L91" s="51">
        <v>0</v>
      </c>
      <c r="M91" s="51">
        <v>261.6395</v>
      </c>
      <c r="N91" s="51">
        <v>0</v>
      </c>
      <c r="O91" s="51">
        <v>0</v>
      </c>
      <c r="P91" s="50"/>
      <c r="Q91" s="51">
        <v>0</v>
      </c>
      <c r="R91" s="51">
        <v>0.7</v>
      </c>
      <c r="S91" s="51"/>
      <c r="T91" s="50" t="s">
        <v>254</v>
      </c>
      <c r="U91" s="50"/>
    </row>
    <row r="92" spans="1:21" ht="45">
      <c r="A92" s="47"/>
      <c r="B92" s="50" t="s">
        <v>255</v>
      </c>
      <c r="C92" s="50" t="s">
        <v>256</v>
      </c>
      <c r="D92" s="50" t="s">
        <v>74</v>
      </c>
      <c r="E92" s="50" t="s">
        <v>75</v>
      </c>
      <c r="F92" s="51">
        <v>1592.79</v>
      </c>
      <c r="G92" s="51">
        <v>0.098</v>
      </c>
      <c r="H92" s="51">
        <v>156.093</v>
      </c>
      <c r="I92" s="51">
        <v>0</v>
      </c>
      <c r="J92" s="51">
        <v>78.05</v>
      </c>
      <c r="K92" s="51">
        <v>0</v>
      </c>
      <c r="L92" s="51">
        <v>0</v>
      </c>
      <c r="M92" s="51">
        <v>77.35</v>
      </c>
      <c r="N92" s="51">
        <v>0</v>
      </c>
      <c r="O92" s="51">
        <v>0</v>
      </c>
      <c r="P92" s="50"/>
      <c r="Q92" s="51">
        <v>0</v>
      </c>
      <c r="R92" s="51">
        <v>0.7</v>
      </c>
      <c r="S92" s="51"/>
      <c r="T92" s="50" t="s">
        <v>78</v>
      </c>
      <c r="U92" s="50"/>
    </row>
    <row r="93" spans="1:21" ht="45">
      <c r="A93" s="47"/>
      <c r="B93" s="50" t="s">
        <v>257</v>
      </c>
      <c r="C93" s="50" t="s">
        <v>258</v>
      </c>
      <c r="D93" s="50" t="s">
        <v>74</v>
      </c>
      <c r="E93" s="50" t="s">
        <v>75</v>
      </c>
      <c r="F93" s="51">
        <v>1227.68</v>
      </c>
      <c r="G93" s="51">
        <v>0.349</v>
      </c>
      <c r="H93" s="51">
        <v>428.46</v>
      </c>
      <c r="I93" s="51">
        <v>0</v>
      </c>
      <c r="J93" s="51">
        <v>214.23</v>
      </c>
      <c r="K93" s="51">
        <v>0</v>
      </c>
      <c r="L93" s="51">
        <v>0</v>
      </c>
      <c r="M93" s="51">
        <v>213.535</v>
      </c>
      <c r="N93" s="51">
        <v>0</v>
      </c>
      <c r="O93" s="51">
        <v>0</v>
      </c>
      <c r="P93" s="50"/>
      <c r="Q93" s="51">
        <v>0</v>
      </c>
      <c r="R93" s="51">
        <v>0.69</v>
      </c>
      <c r="S93" s="51"/>
      <c r="T93" s="50" t="s">
        <v>78</v>
      </c>
      <c r="U93" s="50"/>
    </row>
    <row r="94" spans="1:21" ht="45">
      <c r="A94" s="47"/>
      <c r="B94" s="50" t="s">
        <v>259</v>
      </c>
      <c r="C94" s="50" t="s">
        <v>260</v>
      </c>
      <c r="D94" s="50" t="s">
        <v>74</v>
      </c>
      <c r="E94" s="50" t="s">
        <v>75</v>
      </c>
      <c r="F94" s="51">
        <v>1371.7</v>
      </c>
      <c r="G94" s="51">
        <v>0.252</v>
      </c>
      <c r="H94" s="51">
        <v>345.668</v>
      </c>
      <c r="I94" s="51">
        <v>0</v>
      </c>
      <c r="J94" s="51">
        <v>172.83</v>
      </c>
      <c r="K94" s="51">
        <v>0</v>
      </c>
      <c r="L94" s="51">
        <v>0</v>
      </c>
      <c r="M94" s="51">
        <v>172.14</v>
      </c>
      <c r="N94" s="51">
        <v>0</v>
      </c>
      <c r="O94" s="51">
        <v>0</v>
      </c>
      <c r="P94" s="50"/>
      <c r="Q94" s="51">
        <v>0</v>
      </c>
      <c r="R94" s="51">
        <v>0.69</v>
      </c>
      <c r="S94" s="51"/>
      <c r="T94" s="50" t="s">
        <v>78</v>
      </c>
      <c r="U94" s="50"/>
    </row>
    <row r="95" spans="1:21" ht="45">
      <c r="A95" s="47"/>
      <c r="B95" s="50" t="s">
        <v>261</v>
      </c>
      <c r="C95" s="50" t="s">
        <v>262</v>
      </c>
      <c r="D95" s="50" t="s">
        <v>74</v>
      </c>
      <c r="E95" s="50" t="s">
        <v>75</v>
      </c>
      <c r="F95" s="51">
        <v>1363.02</v>
      </c>
      <c r="G95" s="51">
        <v>0.109</v>
      </c>
      <c r="H95" s="51">
        <v>148.569</v>
      </c>
      <c r="I95" s="51">
        <v>0</v>
      </c>
      <c r="J95" s="51">
        <v>74.28</v>
      </c>
      <c r="K95" s="51">
        <v>0</v>
      </c>
      <c r="L95" s="51">
        <v>0</v>
      </c>
      <c r="M95" s="51">
        <v>73.59</v>
      </c>
      <c r="N95" s="51">
        <v>0</v>
      </c>
      <c r="O95" s="51">
        <v>0</v>
      </c>
      <c r="P95" s="50"/>
      <c r="Q95" s="51">
        <v>0</v>
      </c>
      <c r="R95" s="51">
        <v>0.69</v>
      </c>
      <c r="S95" s="51"/>
      <c r="T95" s="50" t="s">
        <v>78</v>
      </c>
      <c r="U95" s="50"/>
    </row>
    <row r="96" spans="1:21" ht="45">
      <c r="A96" s="47"/>
      <c r="B96" s="50" t="s">
        <v>263</v>
      </c>
      <c r="C96" s="50" t="s">
        <v>264</v>
      </c>
      <c r="D96" s="50" t="s">
        <v>74</v>
      </c>
      <c r="E96" s="50" t="s">
        <v>75</v>
      </c>
      <c r="F96" s="51">
        <v>1574.55</v>
      </c>
      <c r="G96" s="51">
        <v>0.128</v>
      </c>
      <c r="H96" s="51">
        <v>201.542</v>
      </c>
      <c r="I96" s="51">
        <v>0</v>
      </c>
      <c r="J96" s="51">
        <v>100.77</v>
      </c>
      <c r="K96" s="51">
        <v>0</v>
      </c>
      <c r="L96" s="51">
        <v>0</v>
      </c>
      <c r="M96" s="51">
        <v>100.075</v>
      </c>
      <c r="N96" s="51">
        <v>0</v>
      </c>
      <c r="O96" s="51">
        <v>0</v>
      </c>
      <c r="P96" s="50"/>
      <c r="Q96" s="51">
        <v>0</v>
      </c>
      <c r="R96" s="51">
        <v>0.69</v>
      </c>
      <c r="S96" s="51"/>
      <c r="T96" s="50" t="s">
        <v>78</v>
      </c>
      <c r="U96" s="50"/>
    </row>
    <row r="97" spans="1:21" ht="45">
      <c r="A97" s="47"/>
      <c r="B97" s="50" t="s">
        <v>265</v>
      </c>
      <c r="C97" s="50" t="s">
        <v>266</v>
      </c>
      <c r="D97" s="50" t="s">
        <v>74</v>
      </c>
      <c r="E97" s="50" t="s">
        <v>75</v>
      </c>
      <c r="F97" s="51">
        <v>981.33</v>
      </c>
      <c r="G97" s="51">
        <v>0.26</v>
      </c>
      <c r="H97" s="51">
        <v>255.146</v>
      </c>
      <c r="I97" s="51">
        <v>0</v>
      </c>
      <c r="J97" s="51">
        <v>127.573</v>
      </c>
      <c r="K97" s="51">
        <v>0</v>
      </c>
      <c r="L97" s="51">
        <v>0</v>
      </c>
      <c r="M97" s="51">
        <v>126.8805</v>
      </c>
      <c r="N97" s="51">
        <v>0</v>
      </c>
      <c r="O97" s="51">
        <v>0</v>
      </c>
      <c r="P97" s="50"/>
      <c r="Q97" s="51">
        <v>0</v>
      </c>
      <c r="R97" s="51">
        <v>0.69</v>
      </c>
      <c r="S97" s="51"/>
      <c r="T97" s="50" t="s">
        <v>78</v>
      </c>
      <c r="U97" s="50"/>
    </row>
    <row r="98" spans="1:21" ht="45">
      <c r="A98" s="47"/>
      <c r="B98" s="50" t="s">
        <v>267</v>
      </c>
      <c r="C98" s="50" t="s">
        <v>268</v>
      </c>
      <c r="D98" s="50" t="s">
        <v>74</v>
      </c>
      <c r="E98" s="50" t="s">
        <v>75</v>
      </c>
      <c r="F98" s="51">
        <v>975.77</v>
      </c>
      <c r="G98" s="51">
        <v>0.45</v>
      </c>
      <c r="H98" s="51">
        <v>439.097</v>
      </c>
      <c r="I98" s="51">
        <v>0</v>
      </c>
      <c r="J98" s="51">
        <v>219.549</v>
      </c>
      <c r="K98" s="51">
        <v>0</v>
      </c>
      <c r="L98" s="51">
        <v>0</v>
      </c>
      <c r="M98" s="51">
        <v>218.8545</v>
      </c>
      <c r="N98" s="51">
        <v>0</v>
      </c>
      <c r="O98" s="51">
        <v>0</v>
      </c>
      <c r="P98" s="50"/>
      <c r="Q98" s="51">
        <v>0</v>
      </c>
      <c r="R98" s="51">
        <v>0.69</v>
      </c>
      <c r="S98" s="51"/>
      <c r="T98" s="50" t="s">
        <v>78</v>
      </c>
      <c r="U98" s="50"/>
    </row>
    <row r="99" spans="1:21" ht="45">
      <c r="A99" s="47"/>
      <c r="B99" s="50" t="s">
        <v>269</v>
      </c>
      <c r="C99" s="50" t="s">
        <v>270</v>
      </c>
      <c r="D99" s="50" t="s">
        <v>74</v>
      </c>
      <c r="E99" s="50" t="s">
        <v>75</v>
      </c>
      <c r="F99" s="51">
        <v>1290.01</v>
      </c>
      <c r="G99" s="51">
        <v>0.205</v>
      </c>
      <c r="H99" s="51">
        <v>264.452</v>
      </c>
      <c r="I99" s="51">
        <v>0</v>
      </c>
      <c r="J99" s="51">
        <v>132.227</v>
      </c>
      <c r="K99" s="51">
        <v>0</v>
      </c>
      <c r="L99" s="51">
        <v>0</v>
      </c>
      <c r="M99" s="51">
        <v>131.53</v>
      </c>
      <c r="N99" s="51">
        <v>0</v>
      </c>
      <c r="O99" s="51">
        <v>0</v>
      </c>
      <c r="P99" s="50"/>
      <c r="Q99" s="51">
        <v>0</v>
      </c>
      <c r="R99" s="51">
        <v>0.7</v>
      </c>
      <c r="S99" s="51"/>
      <c r="T99" s="50" t="s">
        <v>78</v>
      </c>
      <c r="U99" s="50"/>
    </row>
    <row r="100" spans="1:21" ht="45">
      <c r="A100" s="47"/>
      <c r="B100" s="50" t="s">
        <v>271</v>
      </c>
      <c r="C100" s="50" t="s">
        <v>272</v>
      </c>
      <c r="D100" s="50" t="s">
        <v>74</v>
      </c>
      <c r="E100" s="50" t="s">
        <v>75</v>
      </c>
      <c r="F100" s="51">
        <v>671.3</v>
      </c>
      <c r="G100" s="51">
        <v>0.958</v>
      </c>
      <c r="H100" s="51">
        <v>643.105</v>
      </c>
      <c r="I100" s="51">
        <v>0</v>
      </c>
      <c r="J100" s="51">
        <v>321.552</v>
      </c>
      <c r="K100" s="51">
        <v>0</v>
      </c>
      <c r="L100" s="51">
        <v>0</v>
      </c>
      <c r="M100" s="51">
        <v>320.854</v>
      </c>
      <c r="N100" s="51">
        <v>0</v>
      </c>
      <c r="O100" s="51">
        <v>0</v>
      </c>
      <c r="P100" s="50"/>
      <c r="Q100" s="51">
        <v>0</v>
      </c>
      <c r="R100" s="51">
        <v>0.7</v>
      </c>
      <c r="S100" s="51"/>
      <c r="T100" s="50" t="s">
        <v>78</v>
      </c>
      <c r="U100" s="50"/>
    </row>
    <row r="101" spans="1:21" ht="45">
      <c r="A101" s="47"/>
      <c r="B101" s="50" t="s">
        <v>273</v>
      </c>
      <c r="C101" s="50" t="s">
        <v>274</v>
      </c>
      <c r="D101" s="50" t="s">
        <v>74</v>
      </c>
      <c r="E101" s="50" t="s">
        <v>75</v>
      </c>
      <c r="F101" s="51">
        <v>1699.92</v>
      </c>
      <c r="G101" s="51">
        <v>0.151</v>
      </c>
      <c r="H101" s="51">
        <v>256.688</v>
      </c>
      <c r="I101" s="51">
        <v>0</v>
      </c>
      <c r="J101" s="51">
        <v>128.344</v>
      </c>
      <c r="K101" s="51">
        <v>0</v>
      </c>
      <c r="L101" s="51">
        <v>0</v>
      </c>
      <c r="M101" s="51">
        <v>127.65</v>
      </c>
      <c r="N101" s="51">
        <v>0</v>
      </c>
      <c r="O101" s="51">
        <v>0</v>
      </c>
      <c r="P101" s="50"/>
      <c r="Q101" s="51">
        <v>0</v>
      </c>
      <c r="R101" s="51">
        <v>0.69</v>
      </c>
      <c r="S101" s="51"/>
      <c r="T101" s="50" t="s">
        <v>78</v>
      </c>
      <c r="U101" s="50"/>
    </row>
    <row r="102" spans="1:21" ht="45">
      <c r="A102" s="47"/>
      <c r="B102" s="50" t="s">
        <v>275</v>
      </c>
      <c r="C102" s="50" t="s">
        <v>276</v>
      </c>
      <c r="D102" s="50" t="s">
        <v>74</v>
      </c>
      <c r="E102" s="50" t="s">
        <v>75</v>
      </c>
      <c r="F102" s="51">
        <v>1187.23</v>
      </c>
      <c r="G102" s="51">
        <v>0.159</v>
      </c>
      <c r="H102" s="51">
        <v>188.77</v>
      </c>
      <c r="I102" s="51">
        <v>0</v>
      </c>
      <c r="J102" s="51">
        <v>94.385</v>
      </c>
      <c r="K102" s="51">
        <v>0</v>
      </c>
      <c r="L102" s="51">
        <v>0</v>
      </c>
      <c r="M102" s="51">
        <v>93.69</v>
      </c>
      <c r="N102" s="51">
        <v>0</v>
      </c>
      <c r="O102" s="51">
        <v>0</v>
      </c>
      <c r="P102" s="50"/>
      <c r="Q102" s="51">
        <v>0</v>
      </c>
      <c r="R102" s="51">
        <v>0.7</v>
      </c>
      <c r="S102" s="51"/>
      <c r="T102" s="50" t="s">
        <v>78</v>
      </c>
      <c r="U102" s="50"/>
    </row>
    <row r="103" spans="1:21" ht="45">
      <c r="A103" s="47"/>
      <c r="B103" s="50" t="s">
        <v>277</v>
      </c>
      <c r="C103" s="50" t="s">
        <v>278</v>
      </c>
      <c r="D103" s="50" t="s">
        <v>74</v>
      </c>
      <c r="E103" s="50" t="s">
        <v>75</v>
      </c>
      <c r="F103" s="51">
        <v>941.81</v>
      </c>
      <c r="G103" s="51">
        <v>0.578</v>
      </c>
      <c r="H103" s="51">
        <v>544.366</v>
      </c>
      <c r="I103" s="51">
        <v>0</v>
      </c>
      <c r="J103" s="51">
        <v>272.185</v>
      </c>
      <c r="K103" s="51">
        <v>0</v>
      </c>
      <c r="L103" s="51">
        <v>0</v>
      </c>
      <c r="M103" s="51">
        <v>271.49</v>
      </c>
      <c r="N103" s="51">
        <v>0</v>
      </c>
      <c r="O103" s="51">
        <v>0</v>
      </c>
      <c r="P103" s="50"/>
      <c r="Q103" s="51">
        <v>0</v>
      </c>
      <c r="R103" s="51">
        <v>0.7</v>
      </c>
      <c r="S103" s="51"/>
      <c r="T103" s="50" t="s">
        <v>78</v>
      </c>
      <c r="U103" s="50"/>
    </row>
    <row r="104" spans="1:21" ht="45">
      <c r="A104" s="47"/>
      <c r="B104" s="50" t="s">
        <v>279</v>
      </c>
      <c r="C104" s="50" t="s">
        <v>280</v>
      </c>
      <c r="D104" s="50" t="s">
        <v>74</v>
      </c>
      <c r="E104" s="50" t="s">
        <v>75</v>
      </c>
      <c r="F104" s="51">
        <v>1384.2</v>
      </c>
      <c r="G104" s="51">
        <v>0.219</v>
      </c>
      <c r="H104" s="51">
        <v>303.14</v>
      </c>
      <c r="I104" s="51">
        <v>0</v>
      </c>
      <c r="J104" s="51">
        <v>151.57</v>
      </c>
      <c r="K104" s="51">
        <v>0</v>
      </c>
      <c r="L104" s="51">
        <v>0</v>
      </c>
      <c r="M104" s="51">
        <v>150.875</v>
      </c>
      <c r="N104" s="51">
        <v>0</v>
      </c>
      <c r="O104" s="51">
        <v>0</v>
      </c>
      <c r="P104" s="50"/>
      <c r="Q104" s="51">
        <v>0</v>
      </c>
      <c r="R104" s="51">
        <v>0.69</v>
      </c>
      <c r="S104" s="51"/>
      <c r="T104" s="50" t="s">
        <v>78</v>
      </c>
      <c r="U104" s="50"/>
    </row>
    <row r="105" spans="1:21" ht="59.25">
      <c r="A105" s="47"/>
      <c r="B105" s="50" t="s">
        <v>281</v>
      </c>
      <c r="C105" s="50" t="s">
        <v>282</v>
      </c>
      <c r="D105" s="50" t="s">
        <v>74</v>
      </c>
      <c r="E105" s="50" t="s">
        <v>75</v>
      </c>
      <c r="F105" s="51">
        <v>1042.22</v>
      </c>
      <c r="G105" s="51">
        <v>0.262</v>
      </c>
      <c r="H105" s="51">
        <v>273.062</v>
      </c>
      <c r="I105" s="51">
        <v>0</v>
      </c>
      <c r="J105" s="51">
        <v>136.53</v>
      </c>
      <c r="K105" s="51">
        <v>0</v>
      </c>
      <c r="L105" s="51">
        <v>0</v>
      </c>
      <c r="M105" s="51">
        <v>135.835</v>
      </c>
      <c r="N105" s="51">
        <v>0</v>
      </c>
      <c r="O105" s="51">
        <v>0</v>
      </c>
      <c r="P105" s="50"/>
      <c r="Q105" s="51">
        <v>0</v>
      </c>
      <c r="R105" s="51">
        <v>0.7</v>
      </c>
      <c r="S105" s="51"/>
      <c r="T105" s="50" t="s">
        <v>283</v>
      </c>
      <c r="U105" s="50"/>
    </row>
    <row r="106" spans="1:21" ht="87.75">
      <c r="A106" s="47"/>
      <c r="B106" s="50" t="s">
        <v>284</v>
      </c>
      <c r="C106" s="50" t="s">
        <v>285</v>
      </c>
      <c r="D106" s="50" t="s">
        <v>74</v>
      </c>
      <c r="E106" s="50" t="s">
        <v>75</v>
      </c>
      <c r="F106" s="51">
        <v>1003.21</v>
      </c>
      <c r="G106" s="51">
        <v>0.243</v>
      </c>
      <c r="H106" s="51">
        <v>243.78</v>
      </c>
      <c r="I106" s="51">
        <v>0</v>
      </c>
      <c r="J106" s="51">
        <v>121.89</v>
      </c>
      <c r="K106" s="51">
        <v>0</v>
      </c>
      <c r="L106" s="51">
        <v>0</v>
      </c>
      <c r="M106" s="51">
        <v>121.192</v>
      </c>
      <c r="N106" s="51">
        <v>0</v>
      </c>
      <c r="O106" s="51">
        <v>0</v>
      </c>
      <c r="P106" s="50"/>
      <c r="Q106" s="51">
        <v>0</v>
      </c>
      <c r="R106" s="51">
        <v>0.7</v>
      </c>
      <c r="S106" s="51"/>
      <c r="T106" s="50" t="s">
        <v>254</v>
      </c>
      <c r="U106" s="50"/>
    </row>
    <row r="107" spans="1:21" ht="59.25">
      <c r="A107" s="47"/>
      <c r="B107" s="50" t="s">
        <v>286</v>
      </c>
      <c r="C107" s="50" t="s">
        <v>287</v>
      </c>
      <c r="D107" s="50" t="s">
        <v>74</v>
      </c>
      <c r="E107" s="50" t="s">
        <v>75</v>
      </c>
      <c r="F107" s="51">
        <v>1294.53</v>
      </c>
      <c r="G107" s="51">
        <v>0.228</v>
      </c>
      <c r="H107" s="51">
        <v>295.153</v>
      </c>
      <c r="I107" s="51">
        <v>0</v>
      </c>
      <c r="J107" s="51">
        <v>147.576</v>
      </c>
      <c r="K107" s="51">
        <v>0</v>
      </c>
      <c r="L107" s="51">
        <v>0</v>
      </c>
      <c r="M107" s="51">
        <v>146.87993</v>
      </c>
      <c r="N107" s="51">
        <v>0</v>
      </c>
      <c r="O107" s="51">
        <v>0</v>
      </c>
      <c r="P107" s="50"/>
      <c r="Q107" s="51">
        <v>0</v>
      </c>
      <c r="R107" s="51">
        <v>0.7</v>
      </c>
      <c r="S107" s="51"/>
      <c r="T107" s="50" t="s">
        <v>283</v>
      </c>
      <c r="U107" s="50"/>
    </row>
    <row r="108" spans="1:21" ht="46.5">
      <c r="A108" s="47"/>
      <c r="B108" s="50" t="s">
        <v>288</v>
      </c>
      <c r="C108" s="50" t="s">
        <v>289</v>
      </c>
      <c r="D108" s="50" t="s">
        <v>74</v>
      </c>
      <c r="E108" s="50" t="s">
        <v>75</v>
      </c>
      <c r="F108" s="51">
        <v>1162.51</v>
      </c>
      <c r="G108" s="51">
        <v>0.155</v>
      </c>
      <c r="H108" s="51">
        <v>180.189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0"/>
      <c r="Q108" s="51">
        <v>0</v>
      </c>
      <c r="R108" s="51">
        <v>0</v>
      </c>
      <c r="S108" s="51"/>
      <c r="T108" s="50"/>
      <c r="U108" s="50"/>
    </row>
    <row r="109" spans="1:21" ht="45">
      <c r="A109" s="47"/>
      <c r="B109" s="50" t="s">
        <v>290</v>
      </c>
      <c r="C109" s="50" t="s">
        <v>291</v>
      </c>
      <c r="D109" s="50" t="s">
        <v>74</v>
      </c>
      <c r="E109" s="50" t="s">
        <v>75</v>
      </c>
      <c r="F109" s="51">
        <v>897.59</v>
      </c>
      <c r="G109" s="51">
        <v>0.696</v>
      </c>
      <c r="H109" s="51">
        <v>624.723</v>
      </c>
      <c r="I109" s="51">
        <v>0</v>
      </c>
      <c r="J109" s="51">
        <v>312.36</v>
      </c>
      <c r="K109" s="51">
        <v>0</v>
      </c>
      <c r="L109" s="51">
        <v>0</v>
      </c>
      <c r="M109" s="51">
        <v>311.66493</v>
      </c>
      <c r="N109" s="51">
        <v>0</v>
      </c>
      <c r="O109" s="51">
        <v>0</v>
      </c>
      <c r="P109" s="50"/>
      <c r="Q109" s="51">
        <v>0</v>
      </c>
      <c r="R109" s="51">
        <v>0.7</v>
      </c>
      <c r="S109" s="51"/>
      <c r="T109" s="50" t="s">
        <v>292</v>
      </c>
      <c r="U109" s="50"/>
    </row>
    <row r="110" spans="1:21" ht="46.5">
      <c r="A110" s="47"/>
      <c r="B110" s="50" t="s">
        <v>293</v>
      </c>
      <c r="C110" s="50" t="s">
        <v>294</v>
      </c>
      <c r="D110" s="50" t="s">
        <v>74</v>
      </c>
      <c r="E110" s="50" t="s">
        <v>75</v>
      </c>
      <c r="F110" s="51">
        <v>1081.49</v>
      </c>
      <c r="G110" s="51">
        <v>0.188</v>
      </c>
      <c r="H110" s="51">
        <v>203.32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0"/>
      <c r="Q110" s="51">
        <v>0</v>
      </c>
      <c r="R110" s="51">
        <v>0</v>
      </c>
      <c r="S110" s="51"/>
      <c r="T110" s="50"/>
      <c r="U110" s="50"/>
    </row>
    <row r="111" spans="1:21" ht="46.5">
      <c r="A111" s="47"/>
      <c r="B111" s="50" t="s">
        <v>295</v>
      </c>
      <c r="C111" s="50" t="s">
        <v>296</v>
      </c>
      <c r="D111" s="50" t="s">
        <v>74</v>
      </c>
      <c r="E111" s="50" t="s">
        <v>75</v>
      </c>
      <c r="F111" s="51">
        <v>1265.07</v>
      </c>
      <c r="G111" s="51">
        <v>0.16</v>
      </c>
      <c r="H111" s="51">
        <v>202.411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0"/>
      <c r="Q111" s="51">
        <v>0</v>
      </c>
      <c r="R111" s="51">
        <v>0</v>
      </c>
      <c r="S111" s="51"/>
      <c r="T111" s="50"/>
      <c r="U111" s="50"/>
    </row>
    <row r="112" spans="1:21" ht="87.75">
      <c r="A112" s="47"/>
      <c r="B112" s="50" t="s">
        <v>297</v>
      </c>
      <c r="C112" s="50" t="s">
        <v>298</v>
      </c>
      <c r="D112" s="50" t="s">
        <v>74</v>
      </c>
      <c r="E112" s="50" t="s">
        <v>75</v>
      </c>
      <c r="F112" s="51">
        <v>900.91</v>
      </c>
      <c r="G112" s="51">
        <v>0.484</v>
      </c>
      <c r="H112" s="51">
        <v>436.04</v>
      </c>
      <c r="I112" s="51">
        <v>0</v>
      </c>
      <c r="J112" s="51">
        <v>218.02</v>
      </c>
      <c r="K112" s="51">
        <v>0</v>
      </c>
      <c r="L112" s="51">
        <v>0</v>
      </c>
      <c r="M112" s="51">
        <v>217.324</v>
      </c>
      <c r="N112" s="51">
        <v>0</v>
      </c>
      <c r="O112" s="51">
        <v>0</v>
      </c>
      <c r="P112" s="50"/>
      <c r="Q112" s="51">
        <v>0</v>
      </c>
      <c r="R112" s="51">
        <v>0.7</v>
      </c>
      <c r="S112" s="51"/>
      <c r="T112" s="50" t="s">
        <v>254</v>
      </c>
      <c r="U112" s="50"/>
    </row>
    <row r="113" spans="1:21" ht="88.5">
      <c r="A113" s="47"/>
      <c r="B113" s="50" t="s">
        <v>299</v>
      </c>
      <c r="C113" s="50" t="s">
        <v>300</v>
      </c>
      <c r="D113" s="50" t="s">
        <v>301</v>
      </c>
      <c r="E113" s="50" t="s">
        <v>75</v>
      </c>
      <c r="F113" s="51">
        <v>399.99</v>
      </c>
      <c r="G113" s="51">
        <v>1</v>
      </c>
      <c r="H113" s="51">
        <v>399.99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0"/>
      <c r="Q113" s="51">
        <v>0</v>
      </c>
      <c r="R113" s="51">
        <v>0</v>
      </c>
      <c r="S113" s="51"/>
      <c r="T113" s="50"/>
      <c r="U113" s="50"/>
    </row>
    <row r="114" spans="1:21" ht="102.75">
      <c r="A114" s="47"/>
      <c r="B114" s="50" t="s">
        <v>302</v>
      </c>
      <c r="C114" s="50" t="s">
        <v>303</v>
      </c>
      <c r="D114" s="50" t="s">
        <v>301</v>
      </c>
      <c r="E114" s="50" t="s">
        <v>75</v>
      </c>
      <c r="F114" s="51">
        <v>783.7</v>
      </c>
      <c r="G114" s="51">
        <v>1</v>
      </c>
      <c r="H114" s="51">
        <v>783.7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0"/>
      <c r="Q114" s="51">
        <v>0</v>
      </c>
      <c r="R114" s="51">
        <v>0</v>
      </c>
      <c r="S114" s="51"/>
      <c r="T114" s="50"/>
      <c r="U114" s="50"/>
    </row>
    <row r="115" spans="1:21" ht="73.5">
      <c r="A115" s="47"/>
      <c r="B115" s="50" t="s">
        <v>304</v>
      </c>
      <c r="C115" s="50" t="s">
        <v>305</v>
      </c>
      <c r="D115" s="50" t="s">
        <v>301</v>
      </c>
      <c r="E115" s="50" t="s">
        <v>75</v>
      </c>
      <c r="F115" s="51">
        <v>273.56</v>
      </c>
      <c r="G115" s="51">
        <v>1</v>
      </c>
      <c r="H115" s="51">
        <v>273.56</v>
      </c>
      <c r="I115" s="51">
        <v>0.5</v>
      </c>
      <c r="J115" s="51">
        <v>136.78</v>
      </c>
      <c r="K115" s="51">
        <v>0</v>
      </c>
      <c r="L115" s="51">
        <v>0</v>
      </c>
      <c r="M115" s="51">
        <v>136.03667</v>
      </c>
      <c r="N115" s="51">
        <v>0</v>
      </c>
      <c r="O115" s="51">
        <v>0</v>
      </c>
      <c r="P115" s="50"/>
      <c r="Q115" s="51">
        <v>0.5</v>
      </c>
      <c r="R115" s="51">
        <v>0.74</v>
      </c>
      <c r="S115" s="51"/>
      <c r="T115" s="50" t="s">
        <v>306</v>
      </c>
      <c r="U115" s="50"/>
    </row>
    <row r="116" spans="1:21" ht="87.75">
      <c r="A116" s="47"/>
      <c r="B116" s="50" t="s">
        <v>307</v>
      </c>
      <c r="C116" s="50" t="s">
        <v>308</v>
      </c>
      <c r="D116" s="50" t="s">
        <v>301</v>
      </c>
      <c r="E116" s="50" t="s">
        <v>75</v>
      </c>
      <c r="F116" s="51">
        <v>271.49</v>
      </c>
      <c r="G116" s="51">
        <v>1</v>
      </c>
      <c r="H116" s="51">
        <v>271.49</v>
      </c>
      <c r="I116" s="51">
        <v>0.5</v>
      </c>
      <c r="J116" s="51">
        <v>135.745</v>
      </c>
      <c r="K116" s="51">
        <v>0</v>
      </c>
      <c r="L116" s="51">
        <v>0</v>
      </c>
      <c r="M116" s="51">
        <v>135.00417</v>
      </c>
      <c r="N116" s="51">
        <v>0</v>
      </c>
      <c r="O116" s="51">
        <v>0</v>
      </c>
      <c r="P116" s="50"/>
      <c r="Q116" s="51">
        <v>0.5</v>
      </c>
      <c r="R116" s="51">
        <v>0.74</v>
      </c>
      <c r="S116" s="51"/>
      <c r="T116" s="50" t="s">
        <v>306</v>
      </c>
      <c r="U116" s="50"/>
    </row>
    <row r="117" spans="1:21" ht="102.75">
      <c r="A117" s="47"/>
      <c r="B117" s="50" t="s">
        <v>309</v>
      </c>
      <c r="C117" s="50" t="s">
        <v>310</v>
      </c>
      <c r="D117" s="50" t="s">
        <v>301</v>
      </c>
      <c r="E117" s="50" t="s">
        <v>75</v>
      </c>
      <c r="F117" s="51">
        <v>322.32</v>
      </c>
      <c r="G117" s="51">
        <v>1</v>
      </c>
      <c r="H117" s="51">
        <v>322.32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0"/>
      <c r="Q117" s="51">
        <v>0</v>
      </c>
      <c r="R117" s="51">
        <v>0</v>
      </c>
      <c r="S117" s="51"/>
      <c r="T117" s="50"/>
      <c r="U117" s="50"/>
    </row>
    <row r="118" spans="1:21" ht="102">
      <c r="A118" s="47"/>
      <c r="B118" s="50" t="s">
        <v>311</v>
      </c>
      <c r="C118" s="50" t="s">
        <v>312</v>
      </c>
      <c r="D118" s="50" t="s">
        <v>301</v>
      </c>
      <c r="E118" s="50" t="s">
        <v>75</v>
      </c>
      <c r="F118" s="51">
        <v>289.5</v>
      </c>
      <c r="G118" s="51">
        <v>1</v>
      </c>
      <c r="H118" s="51">
        <v>289.5</v>
      </c>
      <c r="I118" s="51">
        <v>0.5</v>
      </c>
      <c r="J118" s="51">
        <v>144.75</v>
      </c>
      <c r="K118" s="51">
        <v>0</v>
      </c>
      <c r="L118" s="51">
        <v>0</v>
      </c>
      <c r="M118" s="51">
        <v>143.94417</v>
      </c>
      <c r="N118" s="51">
        <v>0</v>
      </c>
      <c r="O118" s="51">
        <v>0</v>
      </c>
      <c r="P118" s="50"/>
      <c r="Q118" s="51">
        <v>0.5</v>
      </c>
      <c r="R118" s="51">
        <v>0.81</v>
      </c>
      <c r="S118" s="51"/>
      <c r="T118" s="50" t="s">
        <v>306</v>
      </c>
      <c r="U118" s="50"/>
    </row>
    <row r="119" spans="1:21" ht="116.25">
      <c r="A119" s="47"/>
      <c r="B119" s="50" t="s">
        <v>313</v>
      </c>
      <c r="C119" s="50" t="s">
        <v>314</v>
      </c>
      <c r="D119" s="50" t="s">
        <v>301</v>
      </c>
      <c r="E119" s="50" t="s">
        <v>75</v>
      </c>
      <c r="F119" s="51">
        <v>189.95</v>
      </c>
      <c r="G119" s="51">
        <v>1</v>
      </c>
      <c r="H119" s="51">
        <v>189.95</v>
      </c>
      <c r="I119" s="51">
        <v>0.5</v>
      </c>
      <c r="J119" s="51">
        <v>94.975</v>
      </c>
      <c r="K119" s="51">
        <v>0</v>
      </c>
      <c r="L119" s="51">
        <v>0</v>
      </c>
      <c r="M119" s="51">
        <v>94.24958</v>
      </c>
      <c r="N119" s="51">
        <v>0</v>
      </c>
      <c r="O119" s="51">
        <v>0</v>
      </c>
      <c r="P119" s="50"/>
      <c r="Q119" s="51">
        <v>0.5</v>
      </c>
      <c r="R119" s="51">
        <v>0.73</v>
      </c>
      <c r="S119" s="51"/>
      <c r="T119" s="50" t="s">
        <v>306</v>
      </c>
      <c r="U119" s="50"/>
    </row>
    <row r="120" spans="1:21" ht="46.5">
      <c r="A120" s="47"/>
      <c r="B120" s="50" t="s">
        <v>315</v>
      </c>
      <c r="C120" s="50" t="s">
        <v>316</v>
      </c>
      <c r="D120" s="50" t="s">
        <v>301</v>
      </c>
      <c r="E120" s="50" t="s">
        <v>75</v>
      </c>
      <c r="F120" s="51">
        <v>265.88</v>
      </c>
      <c r="G120" s="51">
        <v>1</v>
      </c>
      <c r="H120" s="51">
        <v>265.88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0"/>
      <c r="Q120" s="51">
        <v>0</v>
      </c>
      <c r="R120" s="51">
        <v>0</v>
      </c>
      <c r="S120" s="51"/>
      <c r="T120" s="50"/>
      <c r="U120" s="50"/>
    </row>
    <row r="121" spans="1:21" ht="102.75">
      <c r="A121" s="47"/>
      <c r="B121" s="50" t="s">
        <v>317</v>
      </c>
      <c r="C121" s="50" t="s">
        <v>318</v>
      </c>
      <c r="D121" s="50" t="s">
        <v>301</v>
      </c>
      <c r="E121" s="50" t="s">
        <v>75</v>
      </c>
      <c r="F121" s="51">
        <v>555.41</v>
      </c>
      <c r="G121" s="51">
        <v>1</v>
      </c>
      <c r="H121" s="51">
        <v>555.41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0"/>
      <c r="Q121" s="51">
        <v>0</v>
      </c>
      <c r="R121" s="51">
        <v>0</v>
      </c>
      <c r="S121" s="51"/>
      <c r="T121" s="50"/>
      <c r="U121" s="50"/>
    </row>
    <row r="122" spans="1:21" ht="46.5">
      <c r="A122" s="47"/>
      <c r="B122" s="50" t="s">
        <v>319</v>
      </c>
      <c r="C122" s="50" t="s">
        <v>320</v>
      </c>
      <c r="D122" s="50" t="s">
        <v>301</v>
      </c>
      <c r="E122" s="50" t="s">
        <v>75</v>
      </c>
      <c r="F122" s="51">
        <v>224.96</v>
      </c>
      <c r="G122" s="51">
        <v>1</v>
      </c>
      <c r="H122" s="51">
        <v>224.96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0"/>
      <c r="Q122" s="51">
        <v>0</v>
      </c>
      <c r="R122" s="51">
        <v>0</v>
      </c>
      <c r="S122" s="51"/>
      <c r="T122" s="50"/>
      <c r="U122" s="50"/>
    </row>
    <row r="123" spans="1:21" ht="46.5">
      <c r="A123" s="47"/>
      <c r="B123" s="50" t="s">
        <v>321</v>
      </c>
      <c r="C123" s="50" t="s">
        <v>322</v>
      </c>
      <c r="D123" s="50" t="s">
        <v>301</v>
      </c>
      <c r="E123" s="50" t="s">
        <v>75</v>
      </c>
      <c r="F123" s="51">
        <v>216.26</v>
      </c>
      <c r="G123" s="51">
        <v>1</v>
      </c>
      <c r="H123" s="51">
        <v>216.26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0"/>
      <c r="Q123" s="51">
        <v>0</v>
      </c>
      <c r="R123" s="51">
        <v>0</v>
      </c>
      <c r="S123" s="51"/>
      <c r="T123" s="50"/>
      <c r="U123" s="50"/>
    </row>
    <row r="124" spans="1:21" ht="60.75">
      <c r="A124" s="47"/>
      <c r="B124" s="50" t="s">
        <v>323</v>
      </c>
      <c r="C124" s="50" t="s">
        <v>324</v>
      </c>
      <c r="D124" s="50" t="s">
        <v>301</v>
      </c>
      <c r="E124" s="50" t="s">
        <v>75</v>
      </c>
      <c r="F124" s="51">
        <v>200.04</v>
      </c>
      <c r="G124" s="51">
        <v>1</v>
      </c>
      <c r="H124" s="51">
        <v>200.04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0"/>
      <c r="Q124" s="51">
        <v>0</v>
      </c>
      <c r="R124" s="51">
        <v>0</v>
      </c>
      <c r="S124" s="51"/>
      <c r="T124" s="50"/>
      <c r="U124" s="50"/>
    </row>
    <row r="125" spans="1:21" ht="102">
      <c r="A125" s="47"/>
      <c r="B125" s="50" t="s">
        <v>325</v>
      </c>
      <c r="C125" s="50" t="s">
        <v>326</v>
      </c>
      <c r="D125" s="50" t="s">
        <v>301</v>
      </c>
      <c r="E125" s="50" t="s">
        <v>75</v>
      </c>
      <c r="F125" s="51">
        <v>275.9</v>
      </c>
      <c r="G125" s="51">
        <v>1</v>
      </c>
      <c r="H125" s="51">
        <v>275.9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0"/>
      <c r="Q125" s="51">
        <v>0</v>
      </c>
      <c r="R125" s="51">
        <v>0</v>
      </c>
      <c r="S125" s="51"/>
      <c r="T125" s="50"/>
      <c r="U125" s="50"/>
    </row>
    <row r="126" spans="1:21" ht="60.75">
      <c r="A126" s="47"/>
      <c r="B126" s="50" t="s">
        <v>327</v>
      </c>
      <c r="C126" s="50" t="s">
        <v>328</v>
      </c>
      <c r="D126" s="50" t="s">
        <v>301</v>
      </c>
      <c r="E126" s="50" t="s">
        <v>75</v>
      </c>
      <c r="F126" s="51">
        <v>250.91</v>
      </c>
      <c r="G126" s="51">
        <v>1</v>
      </c>
      <c r="H126" s="51">
        <v>250.91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0"/>
      <c r="Q126" s="51">
        <v>0</v>
      </c>
      <c r="R126" s="51">
        <v>0</v>
      </c>
      <c r="S126" s="51"/>
      <c r="T126" s="50"/>
      <c r="U126" s="50"/>
    </row>
    <row r="127" spans="1:21" ht="88.5">
      <c r="A127" s="47"/>
      <c r="B127" s="50" t="s">
        <v>329</v>
      </c>
      <c r="C127" s="50" t="s">
        <v>330</v>
      </c>
      <c r="D127" s="50" t="s">
        <v>301</v>
      </c>
      <c r="E127" s="50" t="s">
        <v>75</v>
      </c>
      <c r="F127" s="51">
        <v>328.65</v>
      </c>
      <c r="G127" s="51">
        <v>1</v>
      </c>
      <c r="H127" s="51">
        <v>328.65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0"/>
      <c r="Q127" s="51">
        <v>0</v>
      </c>
      <c r="R127" s="51">
        <v>0</v>
      </c>
      <c r="S127" s="51"/>
      <c r="T127" s="50"/>
      <c r="U127" s="50"/>
    </row>
    <row r="128" spans="1:21" ht="102.75">
      <c r="A128" s="47"/>
      <c r="B128" s="50" t="s">
        <v>331</v>
      </c>
      <c r="C128" s="50" t="s">
        <v>332</v>
      </c>
      <c r="D128" s="50" t="s">
        <v>301</v>
      </c>
      <c r="E128" s="50" t="s">
        <v>75</v>
      </c>
      <c r="F128" s="51">
        <v>224.53</v>
      </c>
      <c r="G128" s="51">
        <v>1</v>
      </c>
      <c r="H128" s="51">
        <v>224.53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0"/>
      <c r="Q128" s="51">
        <v>0</v>
      </c>
      <c r="R128" s="51">
        <v>0</v>
      </c>
      <c r="S128" s="51"/>
      <c r="T128" s="50"/>
      <c r="U128" s="50"/>
    </row>
    <row r="129" spans="1:21" ht="117.75">
      <c r="A129" s="47"/>
      <c r="B129" s="50" t="s">
        <v>333</v>
      </c>
      <c r="C129" s="50" t="s">
        <v>334</v>
      </c>
      <c r="D129" s="50" t="s">
        <v>301</v>
      </c>
      <c r="E129" s="50" t="s">
        <v>75</v>
      </c>
      <c r="F129" s="51">
        <v>150.77</v>
      </c>
      <c r="G129" s="51">
        <v>1</v>
      </c>
      <c r="H129" s="51">
        <v>150.77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0"/>
      <c r="Q129" s="51">
        <v>0</v>
      </c>
      <c r="R129" s="51">
        <v>0</v>
      </c>
      <c r="S129" s="51"/>
      <c r="T129" s="50"/>
      <c r="U129" s="50"/>
    </row>
    <row r="130" spans="1:21" ht="102.75">
      <c r="A130" s="47"/>
      <c r="B130" s="50" t="s">
        <v>335</v>
      </c>
      <c r="C130" s="50" t="s">
        <v>336</v>
      </c>
      <c r="D130" s="50" t="s">
        <v>301</v>
      </c>
      <c r="E130" s="50" t="s">
        <v>75</v>
      </c>
      <c r="F130" s="51">
        <v>393.77</v>
      </c>
      <c r="G130" s="51">
        <v>1</v>
      </c>
      <c r="H130" s="51">
        <v>393.77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0"/>
      <c r="Q130" s="51">
        <v>0</v>
      </c>
      <c r="R130" s="51">
        <v>0</v>
      </c>
      <c r="S130" s="51"/>
      <c r="T130" s="50"/>
      <c r="U130" s="50"/>
    </row>
    <row r="131" spans="1:21" ht="75">
      <c r="A131" s="47"/>
      <c r="B131" s="50" t="s">
        <v>337</v>
      </c>
      <c r="C131" s="50" t="s">
        <v>338</v>
      </c>
      <c r="D131" s="50" t="s">
        <v>301</v>
      </c>
      <c r="E131" s="50" t="s">
        <v>75</v>
      </c>
      <c r="F131" s="51">
        <v>166.56</v>
      </c>
      <c r="G131" s="51">
        <v>1</v>
      </c>
      <c r="H131" s="51">
        <v>166.56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0"/>
      <c r="Q131" s="51">
        <v>0</v>
      </c>
      <c r="R131" s="51">
        <v>0</v>
      </c>
      <c r="S131" s="51"/>
      <c r="T131" s="50"/>
      <c r="U131" s="50"/>
    </row>
    <row r="132" spans="1:21" ht="88.5">
      <c r="A132" s="47"/>
      <c r="B132" s="50" t="s">
        <v>339</v>
      </c>
      <c r="C132" s="50" t="s">
        <v>340</v>
      </c>
      <c r="D132" s="50" t="s">
        <v>301</v>
      </c>
      <c r="E132" s="50" t="s">
        <v>75</v>
      </c>
      <c r="F132" s="51">
        <v>291.43</v>
      </c>
      <c r="G132" s="51">
        <v>1</v>
      </c>
      <c r="H132" s="51">
        <v>291.43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0"/>
      <c r="Q132" s="51">
        <v>0</v>
      </c>
      <c r="R132" s="51">
        <v>0</v>
      </c>
      <c r="S132" s="51"/>
      <c r="T132" s="50"/>
      <c r="U132" s="50"/>
    </row>
    <row r="133" spans="1:21" ht="88.5">
      <c r="A133" s="47"/>
      <c r="B133" s="50" t="s">
        <v>341</v>
      </c>
      <c r="C133" s="50" t="s">
        <v>342</v>
      </c>
      <c r="D133" s="50" t="s">
        <v>301</v>
      </c>
      <c r="E133" s="50" t="s">
        <v>75</v>
      </c>
      <c r="F133" s="51">
        <v>285.33</v>
      </c>
      <c r="G133" s="51">
        <v>1</v>
      </c>
      <c r="H133" s="51">
        <v>285.33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0"/>
      <c r="Q133" s="51">
        <v>0</v>
      </c>
      <c r="R133" s="51">
        <v>0</v>
      </c>
      <c r="S133" s="51"/>
      <c r="T133" s="50"/>
      <c r="U133" s="50"/>
    </row>
    <row r="134" spans="1:21" ht="88.5">
      <c r="A134" s="47"/>
      <c r="B134" s="50" t="s">
        <v>343</v>
      </c>
      <c r="C134" s="50" t="s">
        <v>344</v>
      </c>
      <c r="D134" s="50" t="s">
        <v>301</v>
      </c>
      <c r="E134" s="50" t="s">
        <v>75</v>
      </c>
      <c r="F134" s="51">
        <v>760.96</v>
      </c>
      <c r="G134" s="51">
        <v>1</v>
      </c>
      <c r="H134" s="51">
        <v>760.96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0"/>
      <c r="Q134" s="51">
        <v>0</v>
      </c>
      <c r="R134" s="51">
        <v>0</v>
      </c>
      <c r="S134" s="51"/>
      <c r="T134" s="50"/>
      <c r="U134" s="50"/>
    </row>
    <row r="135" spans="1:21" ht="59.25">
      <c r="A135" s="47"/>
      <c r="B135" s="50" t="s">
        <v>345</v>
      </c>
      <c r="C135" s="50" t="s">
        <v>346</v>
      </c>
      <c r="D135" s="50" t="s">
        <v>301</v>
      </c>
      <c r="E135" s="50" t="s">
        <v>75</v>
      </c>
      <c r="F135" s="51">
        <v>406.29</v>
      </c>
      <c r="G135" s="51">
        <v>1</v>
      </c>
      <c r="H135" s="51">
        <v>406.29</v>
      </c>
      <c r="I135" s="51">
        <v>0.5</v>
      </c>
      <c r="J135" s="51">
        <v>203.145</v>
      </c>
      <c r="K135" s="51">
        <v>0</v>
      </c>
      <c r="L135" s="51">
        <v>0</v>
      </c>
      <c r="M135" s="51">
        <v>202.4465</v>
      </c>
      <c r="N135" s="51">
        <v>0</v>
      </c>
      <c r="O135" s="51">
        <v>0</v>
      </c>
      <c r="P135" s="50"/>
      <c r="Q135" s="51">
        <v>0.5</v>
      </c>
      <c r="R135" s="51">
        <v>0.7</v>
      </c>
      <c r="S135" s="51"/>
      <c r="T135" s="50" t="s">
        <v>78</v>
      </c>
      <c r="U135" s="50"/>
    </row>
    <row r="136" spans="1:21" ht="73.5">
      <c r="A136" s="47"/>
      <c r="B136" s="50" t="s">
        <v>347</v>
      </c>
      <c r="C136" s="50" t="s">
        <v>348</v>
      </c>
      <c r="D136" s="50" t="s">
        <v>301</v>
      </c>
      <c r="E136" s="50" t="s">
        <v>75</v>
      </c>
      <c r="F136" s="51">
        <v>297.73</v>
      </c>
      <c r="G136" s="51">
        <v>1</v>
      </c>
      <c r="H136" s="51">
        <v>297.73</v>
      </c>
      <c r="I136" s="51">
        <v>0.5</v>
      </c>
      <c r="J136" s="51">
        <v>148.865</v>
      </c>
      <c r="K136" s="51">
        <v>0</v>
      </c>
      <c r="L136" s="51">
        <v>0</v>
      </c>
      <c r="M136" s="51">
        <v>148.1715</v>
      </c>
      <c r="N136" s="51">
        <v>0</v>
      </c>
      <c r="O136" s="51">
        <v>0</v>
      </c>
      <c r="P136" s="50"/>
      <c r="Q136" s="51">
        <v>0.5</v>
      </c>
      <c r="R136" s="51">
        <v>0.69</v>
      </c>
      <c r="S136" s="51"/>
      <c r="T136" s="50" t="s">
        <v>78</v>
      </c>
      <c r="U136" s="50"/>
    </row>
    <row r="137" spans="1:21" ht="75">
      <c r="A137" s="47"/>
      <c r="B137" s="50" t="s">
        <v>349</v>
      </c>
      <c r="C137" s="50" t="s">
        <v>350</v>
      </c>
      <c r="D137" s="50" t="s">
        <v>301</v>
      </c>
      <c r="E137" s="50" t="s">
        <v>75</v>
      </c>
      <c r="F137" s="51">
        <v>1099.62</v>
      </c>
      <c r="G137" s="51">
        <v>1</v>
      </c>
      <c r="H137" s="51">
        <v>1099.62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0"/>
      <c r="Q137" s="51">
        <v>0</v>
      </c>
      <c r="R137" s="51">
        <v>0</v>
      </c>
      <c r="S137" s="51"/>
      <c r="T137" s="50"/>
      <c r="U137" s="50"/>
    </row>
    <row r="138" spans="1:21" ht="60.75">
      <c r="A138" s="47"/>
      <c r="B138" s="50" t="s">
        <v>351</v>
      </c>
      <c r="C138" s="50" t="s">
        <v>352</v>
      </c>
      <c r="D138" s="50" t="s">
        <v>301</v>
      </c>
      <c r="E138" s="50" t="s">
        <v>75</v>
      </c>
      <c r="F138" s="51">
        <v>183.65</v>
      </c>
      <c r="G138" s="51">
        <v>1</v>
      </c>
      <c r="H138" s="51">
        <v>183.65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0"/>
      <c r="Q138" s="51">
        <v>0</v>
      </c>
      <c r="R138" s="51">
        <v>0</v>
      </c>
      <c r="S138" s="51"/>
      <c r="T138" s="50"/>
      <c r="U138" s="50"/>
    </row>
    <row r="139" spans="1:21" ht="46.5">
      <c r="A139" s="47"/>
      <c r="B139" s="50" t="s">
        <v>353</v>
      </c>
      <c r="C139" s="50" t="s">
        <v>354</v>
      </c>
      <c r="D139" s="50" t="s">
        <v>301</v>
      </c>
      <c r="E139" s="50" t="s">
        <v>75</v>
      </c>
      <c r="F139" s="51">
        <v>139.2</v>
      </c>
      <c r="G139" s="51">
        <v>1</v>
      </c>
      <c r="H139" s="51">
        <v>139.2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0"/>
      <c r="Q139" s="51">
        <v>0</v>
      </c>
      <c r="R139" s="51">
        <v>0</v>
      </c>
      <c r="S139" s="51"/>
      <c r="T139" s="50"/>
      <c r="U139" s="50"/>
    </row>
    <row r="140" spans="1:21" ht="59.25">
      <c r="A140" s="47"/>
      <c r="B140" s="50" t="s">
        <v>355</v>
      </c>
      <c r="C140" s="50" t="s">
        <v>356</v>
      </c>
      <c r="D140" s="50" t="s">
        <v>301</v>
      </c>
      <c r="E140" s="50" t="s">
        <v>75</v>
      </c>
      <c r="F140" s="51">
        <v>110.97</v>
      </c>
      <c r="G140" s="51">
        <v>1</v>
      </c>
      <c r="H140" s="51">
        <v>110.97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0"/>
      <c r="Q140" s="51">
        <v>0</v>
      </c>
      <c r="R140" s="51">
        <v>0</v>
      </c>
      <c r="S140" s="51"/>
      <c r="T140" s="50"/>
      <c r="U140" s="50"/>
    </row>
    <row r="141" spans="1:21" ht="116.25">
      <c r="A141" s="47"/>
      <c r="B141" s="50" t="s">
        <v>357</v>
      </c>
      <c r="C141" s="50" t="s">
        <v>358</v>
      </c>
      <c r="D141" s="50" t="s">
        <v>301</v>
      </c>
      <c r="E141" s="50" t="s">
        <v>75</v>
      </c>
      <c r="F141" s="51">
        <v>155.61</v>
      </c>
      <c r="G141" s="51">
        <v>1</v>
      </c>
      <c r="H141" s="51">
        <v>155.61</v>
      </c>
      <c r="I141" s="51">
        <v>0.5</v>
      </c>
      <c r="J141" s="51">
        <v>77.805</v>
      </c>
      <c r="K141" s="51">
        <v>0</v>
      </c>
      <c r="L141" s="51">
        <v>0</v>
      </c>
      <c r="M141" s="51">
        <v>36.4625</v>
      </c>
      <c r="N141" s="51">
        <v>0</v>
      </c>
      <c r="O141" s="51">
        <v>0</v>
      </c>
      <c r="P141" s="50"/>
      <c r="Q141" s="51">
        <v>0.5</v>
      </c>
      <c r="R141" s="51">
        <v>41.34</v>
      </c>
      <c r="S141" s="51"/>
      <c r="T141" s="50" t="s">
        <v>359</v>
      </c>
      <c r="U141" s="50"/>
    </row>
    <row r="142" spans="1:21" ht="60.75">
      <c r="A142" s="47"/>
      <c r="B142" s="50" t="s">
        <v>360</v>
      </c>
      <c r="C142" s="50" t="s">
        <v>361</v>
      </c>
      <c r="D142" s="50" t="s">
        <v>301</v>
      </c>
      <c r="E142" s="50" t="s">
        <v>75</v>
      </c>
      <c r="F142" s="51">
        <v>129.21</v>
      </c>
      <c r="G142" s="51">
        <v>1</v>
      </c>
      <c r="H142" s="51">
        <v>129.21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0"/>
      <c r="Q142" s="51">
        <v>0</v>
      </c>
      <c r="R142" s="51">
        <v>0</v>
      </c>
      <c r="S142" s="51"/>
      <c r="T142" s="50"/>
      <c r="U142" s="50"/>
    </row>
    <row r="143" spans="1:21" ht="45">
      <c r="A143" s="47"/>
      <c r="B143" s="50" t="s">
        <v>362</v>
      </c>
      <c r="C143" s="50" t="s">
        <v>363</v>
      </c>
      <c r="D143" s="50" t="s">
        <v>301</v>
      </c>
      <c r="E143" s="50" t="s">
        <v>75</v>
      </c>
      <c r="F143" s="51">
        <v>110.02</v>
      </c>
      <c r="G143" s="51">
        <v>1</v>
      </c>
      <c r="H143" s="51">
        <v>110.02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0"/>
      <c r="Q143" s="51">
        <v>0</v>
      </c>
      <c r="R143" s="51">
        <v>0</v>
      </c>
      <c r="S143" s="51"/>
      <c r="T143" s="50"/>
      <c r="U143" s="50"/>
    </row>
    <row r="144" spans="1:21" ht="286.5">
      <c r="A144" s="47"/>
      <c r="B144" s="50" t="s">
        <v>364</v>
      </c>
      <c r="C144" s="50" t="s">
        <v>365</v>
      </c>
      <c r="D144" s="50" t="s">
        <v>301</v>
      </c>
      <c r="E144" s="50" t="s">
        <v>75</v>
      </c>
      <c r="F144" s="51">
        <v>123.87</v>
      </c>
      <c r="G144" s="51">
        <v>1</v>
      </c>
      <c r="H144" s="51">
        <v>123.87</v>
      </c>
      <c r="I144" s="51">
        <v>0.5</v>
      </c>
      <c r="J144" s="51">
        <v>61.935</v>
      </c>
      <c r="K144" s="51">
        <v>0</v>
      </c>
      <c r="L144" s="51">
        <v>0</v>
      </c>
      <c r="M144" s="51">
        <v>37.13094</v>
      </c>
      <c r="N144" s="51">
        <v>0</v>
      </c>
      <c r="O144" s="51">
        <v>0</v>
      </c>
      <c r="P144" s="50"/>
      <c r="Q144" s="51">
        <v>0.5</v>
      </c>
      <c r="R144" s="51">
        <v>24.8</v>
      </c>
      <c r="S144" s="51"/>
      <c r="T144" s="50" t="s">
        <v>366</v>
      </c>
      <c r="U144" s="50"/>
    </row>
    <row r="145" spans="1:21" ht="73.5">
      <c r="A145" s="47"/>
      <c r="B145" s="50" t="s">
        <v>367</v>
      </c>
      <c r="C145" s="50" t="s">
        <v>368</v>
      </c>
      <c r="D145" s="50" t="s">
        <v>301</v>
      </c>
      <c r="E145" s="50" t="s">
        <v>75</v>
      </c>
      <c r="F145" s="51">
        <v>140.47</v>
      </c>
      <c r="G145" s="51">
        <v>1</v>
      </c>
      <c r="H145" s="51">
        <v>140.47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0"/>
      <c r="Q145" s="51">
        <v>0</v>
      </c>
      <c r="R145" s="51">
        <v>0</v>
      </c>
      <c r="S145" s="51"/>
      <c r="T145" s="50"/>
      <c r="U145" s="50"/>
    </row>
    <row r="146" spans="1:21" ht="60.75">
      <c r="A146" s="47"/>
      <c r="B146" s="50" t="s">
        <v>369</v>
      </c>
      <c r="C146" s="50" t="s">
        <v>370</v>
      </c>
      <c r="D146" s="50" t="s">
        <v>301</v>
      </c>
      <c r="E146" s="50" t="s">
        <v>75</v>
      </c>
      <c r="F146" s="51">
        <v>173.25</v>
      </c>
      <c r="G146" s="51">
        <v>1</v>
      </c>
      <c r="H146" s="51">
        <v>173.25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0"/>
      <c r="Q146" s="51">
        <v>0</v>
      </c>
      <c r="R146" s="51">
        <v>0</v>
      </c>
      <c r="S146" s="51"/>
      <c r="T146" s="50"/>
      <c r="U146" s="50"/>
    </row>
    <row r="147" spans="1:21" ht="60">
      <c r="A147" s="47"/>
      <c r="B147" s="50" t="s">
        <v>371</v>
      </c>
      <c r="C147" s="50" t="s">
        <v>372</v>
      </c>
      <c r="D147" s="50" t="s">
        <v>301</v>
      </c>
      <c r="E147" s="50" t="s">
        <v>75</v>
      </c>
      <c r="F147" s="51">
        <v>142.26</v>
      </c>
      <c r="G147" s="51">
        <v>1</v>
      </c>
      <c r="H147" s="51">
        <v>142.26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0"/>
      <c r="Q147" s="51">
        <v>0</v>
      </c>
      <c r="R147" s="51">
        <v>0</v>
      </c>
      <c r="S147" s="51"/>
      <c r="T147" s="50"/>
      <c r="U147" s="50"/>
    </row>
    <row r="148" spans="1:21" ht="46.5">
      <c r="A148" s="47"/>
      <c r="B148" s="50" t="s">
        <v>373</v>
      </c>
      <c r="C148" s="50" t="s">
        <v>374</v>
      </c>
      <c r="D148" s="50" t="s">
        <v>301</v>
      </c>
      <c r="E148" s="50" t="s">
        <v>75</v>
      </c>
      <c r="F148" s="51">
        <v>189.25</v>
      </c>
      <c r="G148" s="51">
        <v>1</v>
      </c>
      <c r="H148" s="51">
        <v>189.25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0"/>
      <c r="Q148" s="51">
        <v>0</v>
      </c>
      <c r="R148" s="51">
        <v>0</v>
      </c>
      <c r="S148" s="51"/>
      <c r="T148" s="50"/>
      <c r="U148" s="50"/>
    </row>
    <row r="149" spans="1:21" ht="46.5">
      <c r="A149" s="47"/>
      <c r="B149" s="50" t="s">
        <v>375</v>
      </c>
      <c r="C149" s="50" t="s">
        <v>376</v>
      </c>
      <c r="D149" s="50" t="s">
        <v>301</v>
      </c>
      <c r="E149" s="50" t="s">
        <v>75</v>
      </c>
      <c r="F149" s="51">
        <v>167.18</v>
      </c>
      <c r="G149" s="51">
        <v>1</v>
      </c>
      <c r="H149" s="51">
        <v>167.18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0"/>
      <c r="Q149" s="51">
        <v>0</v>
      </c>
      <c r="R149" s="51">
        <v>0</v>
      </c>
      <c r="S149" s="51"/>
      <c r="T149" s="50"/>
      <c r="U149" s="50"/>
    </row>
    <row r="150" spans="1:21" ht="31.5">
      <c r="A150" s="47"/>
      <c r="B150" s="50" t="s">
        <v>377</v>
      </c>
      <c r="C150" s="50" t="s">
        <v>378</v>
      </c>
      <c r="D150" s="50" t="s">
        <v>301</v>
      </c>
      <c r="E150" s="50" t="s">
        <v>75</v>
      </c>
      <c r="F150" s="51">
        <v>1128.09</v>
      </c>
      <c r="G150" s="51">
        <v>1</v>
      </c>
      <c r="H150" s="51">
        <v>1128.09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0"/>
      <c r="Q150" s="51">
        <v>0</v>
      </c>
      <c r="R150" s="51">
        <v>0</v>
      </c>
      <c r="S150" s="51"/>
      <c r="T150" s="50"/>
      <c r="U150" s="50"/>
    </row>
    <row r="151" spans="1:21" ht="59.25">
      <c r="A151" s="47"/>
      <c r="B151" s="50" t="s">
        <v>379</v>
      </c>
      <c r="C151" s="50" t="s">
        <v>380</v>
      </c>
      <c r="D151" s="50" t="s">
        <v>301</v>
      </c>
      <c r="E151" s="50" t="s">
        <v>75</v>
      </c>
      <c r="F151" s="51">
        <v>495</v>
      </c>
      <c r="G151" s="51">
        <v>1</v>
      </c>
      <c r="H151" s="51">
        <v>495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0"/>
      <c r="Q151" s="51">
        <v>0</v>
      </c>
      <c r="R151" s="51">
        <v>0</v>
      </c>
      <c r="S151" s="51"/>
      <c r="T151" s="50"/>
      <c r="U151" s="50"/>
    </row>
    <row r="152" spans="1:21" ht="59.25">
      <c r="A152" s="47"/>
      <c r="B152" s="50" t="s">
        <v>381</v>
      </c>
      <c r="C152" s="50" t="s">
        <v>382</v>
      </c>
      <c r="D152" s="50" t="s">
        <v>301</v>
      </c>
      <c r="E152" s="50" t="s">
        <v>75</v>
      </c>
      <c r="F152" s="51">
        <v>495</v>
      </c>
      <c r="G152" s="51">
        <v>1</v>
      </c>
      <c r="H152" s="51">
        <v>495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0"/>
      <c r="Q152" s="51">
        <v>0</v>
      </c>
      <c r="R152" s="51">
        <v>0</v>
      </c>
      <c r="S152" s="51"/>
      <c r="T152" s="50"/>
      <c r="U152" s="50"/>
    </row>
    <row r="153" spans="1:21" ht="45">
      <c r="A153" s="47"/>
      <c r="B153" s="50" t="s">
        <v>383</v>
      </c>
      <c r="C153" s="50" t="s">
        <v>384</v>
      </c>
      <c r="D153" s="50" t="s">
        <v>301</v>
      </c>
      <c r="E153" s="50" t="s">
        <v>75</v>
      </c>
      <c r="F153" s="51">
        <v>495</v>
      </c>
      <c r="G153" s="51">
        <v>1</v>
      </c>
      <c r="H153" s="51">
        <v>495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0"/>
      <c r="Q153" s="51">
        <v>0</v>
      </c>
      <c r="R153" s="51">
        <v>0</v>
      </c>
      <c r="S153" s="51"/>
      <c r="T153" s="50"/>
      <c r="U153" s="50"/>
    </row>
    <row r="154" spans="1:21" ht="59.25">
      <c r="A154" s="47"/>
      <c r="B154" s="50" t="s">
        <v>385</v>
      </c>
      <c r="C154" s="50" t="s">
        <v>386</v>
      </c>
      <c r="D154" s="50" t="s">
        <v>301</v>
      </c>
      <c r="E154" s="50" t="s">
        <v>75</v>
      </c>
      <c r="F154" s="51">
        <v>495</v>
      </c>
      <c r="G154" s="51">
        <v>1</v>
      </c>
      <c r="H154" s="51">
        <v>495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0"/>
      <c r="Q154" s="51">
        <v>0</v>
      </c>
      <c r="R154" s="51">
        <v>0</v>
      </c>
      <c r="S154" s="51"/>
      <c r="T154" s="50"/>
      <c r="U154" s="50"/>
    </row>
    <row r="155" spans="1:21" ht="60.75">
      <c r="A155" s="47"/>
      <c r="B155" s="50" t="s">
        <v>387</v>
      </c>
      <c r="C155" s="50" t="s">
        <v>388</v>
      </c>
      <c r="D155" s="50" t="s">
        <v>301</v>
      </c>
      <c r="E155" s="50" t="s">
        <v>75</v>
      </c>
      <c r="F155" s="51">
        <v>495</v>
      </c>
      <c r="G155" s="51">
        <v>1</v>
      </c>
      <c r="H155" s="51">
        <v>495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0"/>
      <c r="Q155" s="51">
        <v>0</v>
      </c>
      <c r="R155" s="51">
        <v>0</v>
      </c>
      <c r="S155" s="51"/>
      <c r="T155" s="50"/>
      <c r="U155" s="50"/>
    </row>
    <row r="156" spans="1:21" ht="60.75">
      <c r="A156" s="47"/>
      <c r="B156" s="50" t="s">
        <v>389</v>
      </c>
      <c r="C156" s="50" t="s">
        <v>390</v>
      </c>
      <c r="D156" s="50" t="s">
        <v>301</v>
      </c>
      <c r="E156" s="50" t="s">
        <v>75</v>
      </c>
      <c r="F156" s="51">
        <v>495</v>
      </c>
      <c r="G156" s="51">
        <v>1</v>
      </c>
      <c r="H156" s="51">
        <v>495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0"/>
      <c r="Q156" s="51">
        <v>0</v>
      </c>
      <c r="R156" s="51">
        <v>0</v>
      </c>
      <c r="S156" s="51"/>
      <c r="T156" s="50"/>
      <c r="U156" s="50"/>
    </row>
    <row r="157" spans="1:21" ht="45">
      <c r="A157" s="47"/>
      <c r="B157" s="50" t="s">
        <v>391</v>
      </c>
      <c r="C157" s="50" t="s">
        <v>392</v>
      </c>
      <c r="D157" s="50" t="s">
        <v>301</v>
      </c>
      <c r="E157" s="50" t="s">
        <v>75</v>
      </c>
      <c r="F157" s="51">
        <v>495</v>
      </c>
      <c r="G157" s="51">
        <v>1</v>
      </c>
      <c r="H157" s="51">
        <v>495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0"/>
      <c r="Q157" s="51">
        <v>0</v>
      </c>
      <c r="R157" s="51">
        <v>0</v>
      </c>
      <c r="S157" s="51"/>
      <c r="T157" s="50"/>
      <c r="U157" s="50"/>
    </row>
    <row r="158" spans="1:21" ht="59.25">
      <c r="A158" s="47"/>
      <c r="B158" s="50" t="s">
        <v>393</v>
      </c>
      <c r="C158" s="50" t="s">
        <v>394</v>
      </c>
      <c r="D158" s="50" t="s">
        <v>301</v>
      </c>
      <c r="E158" s="50" t="s">
        <v>75</v>
      </c>
      <c r="F158" s="51">
        <v>495</v>
      </c>
      <c r="G158" s="51">
        <v>1</v>
      </c>
      <c r="H158" s="51">
        <v>495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0"/>
      <c r="Q158" s="51">
        <v>0</v>
      </c>
      <c r="R158" s="51">
        <v>0</v>
      </c>
      <c r="S158" s="51"/>
      <c r="T158" s="50"/>
      <c r="U158" s="50"/>
    </row>
    <row r="159" spans="1:21" ht="60.75">
      <c r="A159" s="47"/>
      <c r="B159" s="50" t="s">
        <v>395</v>
      </c>
      <c r="C159" s="50" t="s">
        <v>396</v>
      </c>
      <c r="D159" s="50" t="s">
        <v>301</v>
      </c>
      <c r="E159" s="50" t="s">
        <v>75</v>
      </c>
      <c r="F159" s="51">
        <v>495</v>
      </c>
      <c r="G159" s="51">
        <v>1</v>
      </c>
      <c r="H159" s="51">
        <v>495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0"/>
      <c r="Q159" s="51">
        <v>0</v>
      </c>
      <c r="R159" s="51">
        <v>0</v>
      </c>
      <c r="S159" s="51"/>
      <c r="T159" s="50"/>
      <c r="U159" s="50"/>
    </row>
    <row r="160" spans="1:21" ht="59.25">
      <c r="A160" s="47"/>
      <c r="B160" s="50" t="s">
        <v>397</v>
      </c>
      <c r="C160" s="50" t="s">
        <v>398</v>
      </c>
      <c r="D160" s="50" t="s">
        <v>301</v>
      </c>
      <c r="E160" s="50" t="s">
        <v>75</v>
      </c>
      <c r="F160" s="51">
        <v>495</v>
      </c>
      <c r="G160" s="51">
        <v>1</v>
      </c>
      <c r="H160" s="51">
        <v>495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0"/>
      <c r="Q160" s="51">
        <v>0</v>
      </c>
      <c r="R160" s="51">
        <v>0</v>
      </c>
      <c r="S160" s="51"/>
      <c r="T160" s="50"/>
      <c r="U160" s="50"/>
    </row>
    <row r="161" spans="1:21" ht="60.75">
      <c r="A161" s="47"/>
      <c r="B161" s="50" t="s">
        <v>399</v>
      </c>
      <c r="C161" s="50" t="s">
        <v>400</v>
      </c>
      <c r="D161" s="50" t="s">
        <v>301</v>
      </c>
      <c r="E161" s="50" t="s">
        <v>75</v>
      </c>
      <c r="F161" s="51">
        <v>495</v>
      </c>
      <c r="G161" s="51">
        <v>1</v>
      </c>
      <c r="H161" s="51">
        <v>495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0"/>
      <c r="Q161" s="51">
        <v>0</v>
      </c>
      <c r="R161" s="51">
        <v>0</v>
      </c>
      <c r="S161" s="51"/>
      <c r="T161" s="50"/>
      <c r="U161" s="50"/>
    </row>
    <row r="162" spans="1:21" ht="60.75">
      <c r="A162" s="47"/>
      <c r="B162" s="50" t="s">
        <v>401</v>
      </c>
      <c r="C162" s="50" t="s">
        <v>402</v>
      </c>
      <c r="D162" s="50" t="s">
        <v>301</v>
      </c>
      <c r="E162" s="50" t="s">
        <v>75</v>
      </c>
      <c r="F162" s="51">
        <v>495</v>
      </c>
      <c r="G162" s="51">
        <v>1</v>
      </c>
      <c r="H162" s="51">
        <v>495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0"/>
      <c r="Q162" s="51">
        <v>0</v>
      </c>
      <c r="R162" s="51">
        <v>0</v>
      </c>
      <c r="S162" s="51"/>
      <c r="T162" s="50"/>
      <c r="U162" s="50"/>
    </row>
    <row r="163" spans="1:21" ht="60.75">
      <c r="A163" s="47"/>
      <c r="B163" s="50" t="s">
        <v>403</v>
      </c>
      <c r="C163" s="50" t="s">
        <v>404</v>
      </c>
      <c r="D163" s="50" t="s">
        <v>301</v>
      </c>
      <c r="E163" s="50" t="s">
        <v>75</v>
      </c>
      <c r="F163" s="51">
        <v>495</v>
      </c>
      <c r="G163" s="51">
        <v>1</v>
      </c>
      <c r="H163" s="51">
        <v>495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0"/>
      <c r="Q163" s="51">
        <v>0</v>
      </c>
      <c r="R163" s="51">
        <v>0</v>
      </c>
      <c r="S163" s="51"/>
      <c r="T163" s="50"/>
      <c r="U163" s="50"/>
    </row>
    <row r="164" spans="1:21" ht="46.5">
      <c r="A164" s="47"/>
      <c r="B164" s="50" t="s">
        <v>405</v>
      </c>
      <c r="C164" s="50" t="s">
        <v>406</v>
      </c>
      <c r="D164" s="50" t="s">
        <v>301</v>
      </c>
      <c r="E164" s="50" t="s">
        <v>75</v>
      </c>
      <c r="F164" s="51">
        <v>495</v>
      </c>
      <c r="G164" s="51">
        <v>1</v>
      </c>
      <c r="H164" s="51">
        <v>495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0"/>
      <c r="Q164" s="51">
        <v>0</v>
      </c>
      <c r="R164" s="51">
        <v>0</v>
      </c>
      <c r="S164" s="51"/>
      <c r="T164" s="50"/>
      <c r="U164" s="50"/>
    </row>
    <row r="165" spans="1:21" ht="60.75">
      <c r="A165" s="47"/>
      <c r="B165" s="50" t="s">
        <v>407</v>
      </c>
      <c r="C165" s="50" t="s">
        <v>408</v>
      </c>
      <c r="D165" s="50" t="s">
        <v>301</v>
      </c>
      <c r="E165" s="50" t="s">
        <v>75</v>
      </c>
      <c r="F165" s="51">
        <v>495</v>
      </c>
      <c r="G165" s="51">
        <v>1</v>
      </c>
      <c r="H165" s="51">
        <v>495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0"/>
      <c r="Q165" s="51">
        <v>0</v>
      </c>
      <c r="R165" s="51">
        <v>0</v>
      </c>
      <c r="S165" s="51"/>
      <c r="T165" s="50"/>
      <c r="U165" s="50"/>
    </row>
    <row r="166" spans="1:21" ht="102">
      <c r="A166" s="47"/>
      <c r="B166" s="50" t="s">
        <v>409</v>
      </c>
      <c r="C166" s="50" t="s">
        <v>410</v>
      </c>
      <c r="D166" s="50" t="s">
        <v>301</v>
      </c>
      <c r="E166" s="50" t="s">
        <v>75</v>
      </c>
      <c r="F166" s="51">
        <v>385.68</v>
      </c>
      <c r="G166" s="51">
        <v>1</v>
      </c>
      <c r="H166" s="51">
        <v>385.68</v>
      </c>
      <c r="I166" s="51">
        <v>0.5</v>
      </c>
      <c r="J166" s="51">
        <v>192.84</v>
      </c>
      <c r="K166" s="51">
        <v>0</v>
      </c>
      <c r="L166" s="51">
        <v>0</v>
      </c>
      <c r="M166" s="51">
        <v>91.7243</v>
      </c>
      <c r="N166" s="51">
        <v>0</v>
      </c>
      <c r="O166" s="51">
        <v>0</v>
      </c>
      <c r="P166" s="50"/>
      <c r="Q166" s="51">
        <v>0.5</v>
      </c>
      <c r="R166" s="51">
        <v>101.12</v>
      </c>
      <c r="S166" s="51"/>
      <c r="T166" s="50" t="s">
        <v>411</v>
      </c>
      <c r="U166" s="50"/>
    </row>
    <row r="167" spans="1:21" ht="102">
      <c r="A167" s="47"/>
      <c r="B167" s="50" t="s">
        <v>412</v>
      </c>
      <c r="C167" s="50" t="s">
        <v>413</v>
      </c>
      <c r="D167" s="50" t="s">
        <v>301</v>
      </c>
      <c r="E167" s="50" t="s">
        <v>75</v>
      </c>
      <c r="F167" s="51">
        <v>378.31</v>
      </c>
      <c r="G167" s="51">
        <v>1</v>
      </c>
      <c r="H167" s="51">
        <v>378.31</v>
      </c>
      <c r="I167" s="51">
        <v>0.5</v>
      </c>
      <c r="J167" s="51">
        <v>189.155</v>
      </c>
      <c r="K167" s="51">
        <v>0</v>
      </c>
      <c r="L167" s="51">
        <v>0</v>
      </c>
      <c r="M167" s="51">
        <v>91.7243</v>
      </c>
      <c r="N167" s="51">
        <v>0</v>
      </c>
      <c r="O167" s="51">
        <v>0</v>
      </c>
      <c r="P167" s="50"/>
      <c r="Q167" s="51">
        <v>0.5</v>
      </c>
      <c r="R167" s="51">
        <v>97.43</v>
      </c>
      <c r="S167" s="51"/>
      <c r="T167" s="50" t="s">
        <v>414</v>
      </c>
      <c r="U167" s="50"/>
    </row>
    <row r="168" spans="1:21" ht="102">
      <c r="A168" s="47"/>
      <c r="B168" s="50" t="s">
        <v>415</v>
      </c>
      <c r="C168" s="50" t="s">
        <v>416</v>
      </c>
      <c r="D168" s="50" t="s">
        <v>301</v>
      </c>
      <c r="E168" s="50" t="s">
        <v>75</v>
      </c>
      <c r="F168" s="51">
        <v>366.87</v>
      </c>
      <c r="G168" s="51">
        <v>1</v>
      </c>
      <c r="H168" s="51">
        <v>366.87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0"/>
      <c r="Q168" s="51">
        <v>0</v>
      </c>
      <c r="R168" s="51">
        <v>0</v>
      </c>
      <c r="S168" s="51"/>
      <c r="T168" s="50"/>
      <c r="U168" s="50"/>
    </row>
    <row r="169" spans="1:21" ht="102.75">
      <c r="A169" s="47"/>
      <c r="B169" s="50" t="s">
        <v>417</v>
      </c>
      <c r="C169" s="50" t="s">
        <v>418</v>
      </c>
      <c r="D169" s="50" t="s">
        <v>301</v>
      </c>
      <c r="E169" s="50" t="s">
        <v>75</v>
      </c>
      <c r="F169" s="51">
        <v>370.87</v>
      </c>
      <c r="G169" s="51">
        <v>1</v>
      </c>
      <c r="H169" s="51">
        <v>370.87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0"/>
      <c r="Q169" s="51">
        <v>0</v>
      </c>
      <c r="R169" s="51">
        <v>0</v>
      </c>
      <c r="S169" s="51"/>
      <c r="T169" s="50" t="s">
        <v>419</v>
      </c>
      <c r="U169" s="50"/>
    </row>
    <row r="170" spans="1:21" ht="102">
      <c r="A170" s="47"/>
      <c r="B170" s="50" t="s">
        <v>420</v>
      </c>
      <c r="C170" s="50" t="s">
        <v>421</v>
      </c>
      <c r="D170" s="50" t="s">
        <v>301</v>
      </c>
      <c r="E170" s="50" t="s">
        <v>75</v>
      </c>
      <c r="F170" s="51">
        <v>356.5</v>
      </c>
      <c r="G170" s="51">
        <v>1</v>
      </c>
      <c r="H170" s="51">
        <v>356.5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0"/>
      <c r="Q170" s="51">
        <v>0</v>
      </c>
      <c r="R170" s="51">
        <v>0</v>
      </c>
      <c r="S170" s="51"/>
      <c r="T170" s="50"/>
      <c r="U170" s="50"/>
    </row>
    <row r="171" spans="1:21" ht="87.75">
      <c r="A171" s="47"/>
      <c r="B171" s="50" t="s">
        <v>422</v>
      </c>
      <c r="C171" s="50" t="s">
        <v>423</v>
      </c>
      <c r="D171" s="50" t="s">
        <v>301</v>
      </c>
      <c r="E171" s="50" t="s">
        <v>75</v>
      </c>
      <c r="F171" s="51">
        <v>354.57</v>
      </c>
      <c r="G171" s="51">
        <v>1</v>
      </c>
      <c r="H171" s="51">
        <v>354.57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0"/>
      <c r="Q171" s="51">
        <v>0</v>
      </c>
      <c r="R171" s="51">
        <v>0</v>
      </c>
      <c r="S171" s="51"/>
      <c r="T171" s="50"/>
      <c r="U171" s="50"/>
    </row>
    <row r="172" spans="1:21" ht="102.75">
      <c r="A172" s="47"/>
      <c r="B172" s="50" t="s">
        <v>424</v>
      </c>
      <c r="C172" s="50" t="s">
        <v>425</v>
      </c>
      <c r="D172" s="50" t="s">
        <v>301</v>
      </c>
      <c r="E172" s="50" t="s">
        <v>75</v>
      </c>
      <c r="F172" s="51">
        <v>281.834</v>
      </c>
      <c r="G172" s="51">
        <v>2</v>
      </c>
      <c r="H172" s="51">
        <v>563.668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0"/>
      <c r="Q172" s="51">
        <v>0</v>
      </c>
      <c r="R172" s="51">
        <v>0</v>
      </c>
      <c r="S172" s="51"/>
      <c r="T172" s="50"/>
      <c r="U172" s="50"/>
    </row>
    <row r="173" spans="1:21" ht="31.5">
      <c r="A173" s="47"/>
      <c r="B173" s="50" t="s">
        <v>426</v>
      </c>
      <c r="C173" s="50" t="s">
        <v>427</v>
      </c>
      <c r="D173" s="50" t="s">
        <v>301</v>
      </c>
      <c r="E173" s="50" t="s">
        <v>75</v>
      </c>
      <c r="F173" s="51">
        <v>218.98</v>
      </c>
      <c r="G173" s="51">
        <v>1</v>
      </c>
      <c r="H173" s="51">
        <v>218.98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0"/>
      <c r="Q173" s="51">
        <v>0</v>
      </c>
      <c r="R173" s="51">
        <v>0</v>
      </c>
      <c r="S173" s="51"/>
      <c r="T173" s="50"/>
      <c r="U173" s="50"/>
    </row>
    <row r="174" spans="1:21" ht="31.5">
      <c r="A174" s="47"/>
      <c r="B174" s="50" t="s">
        <v>428</v>
      </c>
      <c r="C174" s="50" t="s">
        <v>429</v>
      </c>
      <c r="D174" s="50" t="s">
        <v>301</v>
      </c>
      <c r="E174" s="50" t="s">
        <v>75</v>
      </c>
      <c r="F174" s="51">
        <v>339.72</v>
      </c>
      <c r="G174" s="51">
        <v>1</v>
      </c>
      <c r="H174" s="51">
        <v>339.72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0"/>
      <c r="Q174" s="51">
        <v>0</v>
      </c>
      <c r="R174" s="51">
        <v>0</v>
      </c>
      <c r="S174" s="51"/>
      <c r="T174" s="50"/>
      <c r="U174" s="50"/>
    </row>
    <row r="175" spans="1:21" ht="60.75">
      <c r="A175" s="47"/>
      <c r="B175" s="50" t="s">
        <v>430</v>
      </c>
      <c r="C175" s="50" t="s">
        <v>431</v>
      </c>
      <c r="D175" s="50" t="s">
        <v>301</v>
      </c>
      <c r="E175" s="50" t="s">
        <v>75</v>
      </c>
      <c r="F175" s="51">
        <v>31.09</v>
      </c>
      <c r="G175" s="51">
        <v>1</v>
      </c>
      <c r="H175" s="51">
        <v>31.09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0"/>
      <c r="Q175" s="51">
        <v>0</v>
      </c>
      <c r="R175" s="51">
        <v>0</v>
      </c>
      <c r="S175" s="51"/>
      <c r="T175" s="50"/>
      <c r="U175" s="50"/>
    </row>
    <row r="176" spans="1:21" ht="60.75">
      <c r="A176" s="47"/>
      <c r="B176" s="50" t="s">
        <v>432</v>
      </c>
      <c r="C176" s="50" t="s">
        <v>433</v>
      </c>
      <c r="D176" s="50" t="s">
        <v>301</v>
      </c>
      <c r="E176" s="50" t="s">
        <v>75</v>
      </c>
      <c r="F176" s="51">
        <v>30.72</v>
      </c>
      <c r="G176" s="51">
        <v>1</v>
      </c>
      <c r="H176" s="51">
        <v>30.72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0"/>
      <c r="Q176" s="51">
        <v>0</v>
      </c>
      <c r="R176" s="51">
        <v>0</v>
      </c>
      <c r="S176" s="51"/>
      <c r="T176" s="50"/>
      <c r="U176" s="50"/>
    </row>
    <row r="177" spans="1:21" ht="60.75">
      <c r="A177" s="47"/>
      <c r="B177" s="50" t="s">
        <v>434</v>
      </c>
      <c r="C177" s="50" t="s">
        <v>435</v>
      </c>
      <c r="D177" s="50" t="s">
        <v>301</v>
      </c>
      <c r="E177" s="50" t="s">
        <v>75</v>
      </c>
      <c r="F177" s="51">
        <v>29.73</v>
      </c>
      <c r="G177" s="51">
        <v>2</v>
      </c>
      <c r="H177" s="51">
        <v>59.46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0"/>
      <c r="Q177" s="51">
        <v>0</v>
      </c>
      <c r="R177" s="51">
        <v>0</v>
      </c>
      <c r="S177" s="51"/>
      <c r="T177" s="50"/>
      <c r="U177" s="50"/>
    </row>
    <row r="178" spans="1:21" ht="60.75">
      <c r="A178" s="47"/>
      <c r="B178" s="50" t="s">
        <v>436</v>
      </c>
      <c r="C178" s="50" t="s">
        <v>437</v>
      </c>
      <c r="D178" s="50" t="s">
        <v>301</v>
      </c>
      <c r="E178" s="50" t="s">
        <v>75</v>
      </c>
      <c r="F178" s="51">
        <v>30.19</v>
      </c>
      <c r="G178" s="51">
        <v>2</v>
      </c>
      <c r="H178" s="51">
        <v>60.38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0"/>
      <c r="Q178" s="51">
        <v>0</v>
      </c>
      <c r="R178" s="51">
        <v>0</v>
      </c>
      <c r="S178" s="51"/>
      <c r="T178" s="50"/>
      <c r="U178" s="50"/>
    </row>
    <row r="179" spans="1:21" ht="60.75">
      <c r="A179" s="47"/>
      <c r="B179" s="50" t="s">
        <v>438</v>
      </c>
      <c r="C179" s="50" t="s">
        <v>439</v>
      </c>
      <c r="D179" s="50" t="s">
        <v>301</v>
      </c>
      <c r="E179" s="50" t="s">
        <v>75</v>
      </c>
      <c r="F179" s="51">
        <v>29.49</v>
      </c>
      <c r="G179" s="51">
        <v>2</v>
      </c>
      <c r="H179" s="51">
        <v>58.98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0"/>
      <c r="Q179" s="51">
        <v>0</v>
      </c>
      <c r="R179" s="51">
        <v>0</v>
      </c>
      <c r="S179" s="51"/>
      <c r="T179" s="50"/>
      <c r="U179" s="50"/>
    </row>
    <row r="180" spans="1:21" ht="31.5">
      <c r="A180" s="47"/>
      <c r="B180" s="50" t="s">
        <v>440</v>
      </c>
      <c r="C180" s="50" t="s">
        <v>441</v>
      </c>
      <c r="D180" s="50" t="s">
        <v>301</v>
      </c>
      <c r="E180" s="50" t="s">
        <v>75</v>
      </c>
      <c r="F180" s="51">
        <v>35.32</v>
      </c>
      <c r="G180" s="51">
        <v>1</v>
      </c>
      <c r="H180" s="51">
        <v>35.32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0"/>
      <c r="Q180" s="51">
        <v>0</v>
      </c>
      <c r="R180" s="51">
        <v>0</v>
      </c>
      <c r="S180" s="51"/>
      <c r="T180" s="50"/>
      <c r="U180" s="50"/>
    </row>
    <row r="181" spans="1:21" ht="88.5">
      <c r="A181" s="47"/>
      <c r="B181" s="50" t="s">
        <v>442</v>
      </c>
      <c r="C181" s="50" t="s">
        <v>443</v>
      </c>
      <c r="D181" s="50" t="s">
        <v>301</v>
      </c>
      <c r="E181" s="50" t="s">
        <v>75</v>
      </c>
      <c r="F181" s="51">
        <v>131.6</v>
      </c>
      <c r="G181" s="51">
        <v>1</v>
      </c>
      <c r="H181" s="51">
        <v>131.6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0"/>
      <c r="Q181" s="51">
        <v>0</v>
      </c>
      <c r="R181" s="51">
        <v>0</v>
      </c>
      <c r="S181" s="51"/>
      <c r="T181" s="50"/>
      <c r="U181" s="50"/>
    </row>
    <row r="182" spans="1:21" ht="87.75">
      <c r="A182" s="47"/>
      <c r="B182" s="50" t="s">
        <v>444</v>
      </c>
      <c r="C182" s="50" t="s">
        <v>445</v>
      </c>
      <c r="D182" s="50" t="s">
        <v>301</v>
      </c>
      <c r="E182" s="50" t="s">
        <v>75</v>
      </c>
      <c r="F182" s="51">
        <v>145.14</v>
      </c>
      <c r="G182" s="51">
        <v>1</v>
      </c>
      <c r="H182" s="51">
        <v>145.14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0"/>
      <c r="Q182" s="51">
        <v>0</v>
      </c>
      <c r="R182" s="51">
        <v>0</v>
      </c>
      <c r="S182" s="51"/>
      <c r="T182" s="50"/>
      <c r="U182" s="50"/>
    </row>
    <row r="183" spans="1:21" ht="87.75">
      <c r="A183" s="47"/>
      <c r="B183" s="50" t="s">
        <v>446</v>
      </c>
      <c r="C183" s="50" t="s">
        <v>447</v>
      </c>
      <c r="D183" s="50" t="s">
        <v>301</v>
      </c>
      <c r="E183" s="50" t="s">
        <v>75</v>
      </c>
      <c r="F183" s="51">
        <v>141.05</v>
      </c>
      <c r="G183" s="51">
        <v>1</v>
      </c>
      <c r="H183" s="51">
        <v>141.05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0"/>
      <c r="Q183" s="51">
        <v>0</v>
      </c>
      <c r="R183" s="51">
        <v>0</v>
      </c>
      <c r="S183" s="51"/>
      <c r="T183" s="50"/>
      <c r="U183" s="50"/>
    </row>
    <row r="184" spans="1:21" ht="87.75">
      <c r="A184" s="47"/>
      <c r="B184" s="50" t="s">
        <v>448</v>
      </c>
      <c r="C184" s="50" t="s">
        <v>449</v>
      </c>
      <c r="D184" s="50" t="s">
        <v>301</v>
      </c>
      <c r="E184" s="50" t="s">
        <v>75</v>
      </c>
      <c r="F184" s="51">
        <v>126.14</v>
      </c>
      <c r="G184" s="51">
        <v>1</v>
      </c>
      <c r="H184" s="51">
        <v>126.14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0"/>
      <c r="Q184" s="51">
        <v>0</v>
      </c>
      <c r="R184" s="51">
        <v>0</v>
      </c>
      <c r="S184" s="51"/>
      <c r="T184" s="50"/>
      <c r="U184" s="50"/>
    </row>
    <row r="185" spans="1:21" ht="87.75">
      <c r="A185" s="47"/>
      <c r="B185" s="50" t="s">
        <v>450</v>
      </c>
      <c r="C185" s="50" t="s">
        <v>451</v>
      </c>
      <c r="D185" s="50" t="s">
        <v>301</v>
      </c>
      <c r="E185" s="50" t="s">
        <v>75</v>
      </c>
      <c r="F185" s="51">
        <v>51.42</v>
      </c>
      <c r="G185" s="51">
        <v>1</v>
      </c>
      <c r="H185" s="51">
        <v>51.42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0"/>
      <c r="Q185" s="51">
        <v>0</v>
      </c>
      <c r="R185" s="51">
        <v>0</v>
      </c>
      <c r="S185" s="51"/>
      <c r="T185" s="50"/>
      <c r="U185" s="50"/>
    </row>
    <row r="186" spans="1:21" ht="88.5">
      <c r="A186" s="47"/>
      <c r="B186" s="50" t="s">
        <v>452</v>
      </c>
      <c r="C186" s="50" t="s">
        <v>453</v>
      </c>
      <c r="D186" s="50" t="s">
        <v>301</v>
      </c>
      <c r="E186" s="50" t="s">
        <v>75</v>
      </c>
      <c r="F186" s="51">
        <v>125.55</v>
      </c>
      <c r="G186" s="51">
        <v>1</v>
      </c>
      <c r="H186" s="51">
        <v>125.55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0"/>
      <c r="Q186" s="51">
        <v>0</v>
      </c>
      <c r="R186" s="51">
        <v>0</v>
      </c>
      <c r="S186" s="51"/>
      <c r="T186" s="50"/>
      <c r="U186" s="50"/>
    </row>
    <row r="187" spans="1:21" ht="88.5">
      <c r="A187" s="47"/>
      <c r="B187" s="50" t="s">
        <v>454</v>
      </c>
      <c r="C187" s="50" t="s">
        <v>455</v>
      </c>
      <c r="D187" s="50" t="s">
        <v>301</v>
      </c>
      <c r="E187" s="50" t="s">
        <v>75</v>
      </c>
      <c r="F187" s="51">
        <v>79.78</v>
      </c>
      <c r="G187" s="51">
        <v>1</v>
      </c>
      <c r="H187" s="51">
        <v>79.78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0"/>
      <c r="Q187" s="51">
        <v>0</v>
      </c>
      <c r="R187" s="51">
        <v>0</v>
      </c>
      <c r="S187" s="51"/>
      <c r="T187" s="50"/>
      <c r="U187" s="50"/>
    </row>
    <row r="188" spans="1:21" ht="102">
      <c r="A188" s="47"/>
      <c r="B188" s="50" t="s">
        <v>456</v>
      </c>
      <c r="C188" s="50" t="s">
        <v>457</v>
      </c>
      <c r="D188" s="50" t="s">
        <v>301</v>
      </c>
      <c r="E188" s="50" t="s">
        <v>75</v>
      </c>
      <c r="F188" s="51">
        <v>153.66</v>
      </c>
      <c r="G188" s="51">
        <v>1</v>
      </c>
      <c r="H188" s="51">
        <v>153.66</v>
      </c>
      <c r="I188" s="51">
        <v>0.5</v>
      </c>
      <c r="J188" s="51">
        <v>76.83</v>
      </c>
      <c r="K188" s="51">
        <v>0</v>
      </c>
      <c r="L188" s="51">
        <v>0</v>
      </c>
      <c r="M188" s="51">
        <v>14.97006</v>
      </c>
      <c r="N188" s="51">
        <v>0</v>
      </c>
      <c r="O188" s="51">
        <v>0</v>
      </c>
      <c r="P188" s="50"/>
      <c r="Q188" s="51">
        <v>0.5</v>
      </c>
      <c r="R188" s="51">
        <v>61.86</v>
      </c>
      <c r="S188" s="51"/>
      <c r="T188" s="50" t="s">
        <v>458</v>
      </c>
      <c r="U188" s="50"/>
    </row>
    <row r="189" spans="1:21" ht="73.5">
      <c r="A189" s="47"/>
      <c r="B189" s="50" t="s">
        <v>459</v>
      </c>
      <c r="C189" s="50" t="s">
        <v>460</v>
      </c>
      <c r="D189" s="50" t="s">
        <v>301</v>
      </c>
      <c r="E189" s="50" t="s">
        <v>75</v>
      </c>
      <c r="F189" s="51">
        <v>131.83</v>
      </c>
      <c r="G189" s="51">
        <v>1</v>
      </c>
      <c r="H189" s="51">
        <v>131.83</v>
      </c>
      <c r="I189" s="51">
        <v>0</v>
      </c>
      <c r="J189" s="51">
        <v>0</v>
      </c>
      <c r="K189" s="51">
        <v>0</v>
      </c>
      <c r="L189" s="51">
        <v>0</v>
      </c>
      <c r="M189" s="51">
        <v>0.13393</v>
      </c>
      <c r="N189" s="51">
        <v>0</v>
      </c>
      <c r="O189" s="51">
        <v>0</v>
      </c>
      <c r="P189" s="50"/>
      <c r="Q189" s="51">
        <v>0</v>
      </c>
      <c r="R189" s="51">
        <v>-0.13</v>
      </c>
      <c r="S189" s="51"/>
      <c r="T189" s="50" t="s">
        <v>461</v>
      </c>
      <c r="U189" s="50"/>
    </row>
    <row r="190" spans="1:21" ht="73.5">
      <c r="A190" s="47"/>
      <c r="B190" s="50" t="s">
        <v>462</v>
      </c>
      <c r="C190" s="50" t="s">
        <v>463</v>
      </c>
      <c r="D190" s="50" t="s">
        <v>301</v>
      </c>
      <c r="E190" s="50" t="s">
        <v>75</v>
      </c>
      <c r="F190" s="51">
        <v>123.65</v>
      </c>
      <c r="G190" s="51">
        <v>1</v>
      </c>
      <c r="H190" s="51">
        <v>123.65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0"/>
      <c r="Q190" s="51">
        <v>0</v>
      </c>
      <c r="R190" s="51">
        <v>0</v>
      </c>
      <c r="S190" s="51"/>
      <c r="T190" s="50"/>
      <c r="U190" s="50"/>
    </row>
    <row r="191" spans="1:21" ht="75">
      <c r="A191" s="47"/>
      <c r="B191" s="50" t="s">
        <v>464</v>
      </c>
      <c r="C191" s="50" t="s">
        <v>465</v>
      </c>
      <c r="D191" s="50" t="s">
        <v>301</v>
      </c>
      <c r="E191" s="50" t="s">
        <v>75</v>
      </c>
      <c r="F191" s="51">
        <v>158.86</v>
      </c>
      <c r="G191" s="51">
        <v>1</v>
      </c>
      <c r="H191" s="51">
        <v>158.86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0"/>
      <c r="Q191" s="51">
        <v>0</v>
      </c>
      <c r="R191" s="51">
        <v>0</v>
      </c>
      <c r="S191" s="51"/>
      <c r="T191" s="50"/>
      <c r="U191" s="50"/>
    </row>
    <row r="192" spans="1:21" ht="75">
      <c r="A192" s="47"/>
      <c r="B192" s="50" t="s">
        <v>466</v>
      </c>
      <c r="C192" s="50" t="s">
        <v>467</v>
      </c>
      <c r="D192" s="50" t="s">
        <v>301</v>
      </c>
      <c r="E192" s="50" t="s">
        <v>75</v>
      </c>
      <c r="F192" s="51">
        <v>134.64</v>
      </c>
      <c r="G192" s="51">
        <v>1</v>
      </c>
      <c r="H192" s="51">
        <v>134.64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0"/>
      <c r="Q192" s="51">
        <v>0</v>
      </c>
      <c r="R192" s="51">
        <v>0</v>
      </c>
      <c r="S192" s="51"/>
      <c r="T192" s="50"/>
      <c r="U192" s="50"/>
    </row>
    <row r="193" spans="1:21" ht="88.5">
      <c r="A193" s="47"/>
      <c r="B193" s="50" t="s">
        <v>468</v>
      </c>
      <c r="C193" s="50" t="s">
        <v>469</v>
      </c>
      <c r="D193" s="50" t="s">
        <v>301</v>
      </c>
      <c r="E193" s="50" t="s">
        <v>75</v>
      </c>
      <c r="F193" s="51">
        <v>147.09</v>
      </c>
      <c r="G193" s="51">
        <v>1</v>
      </c>
      <c r="H193" s="51">
        <v>147.09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0"/>
      <c r="Q193" s="51">
        <v>0</v>
      </c>
      <c r="R193" s="51">
        <v>0</v>
      </c>
      <c r="S193" s="51"/>
      <c r="T193" s="50"/>
      <c r="U193" s="50"/>
    </row>
    <row r="194" spans="1:21" ht="88.5">
      <c r="A194" s="47"/>
      <c r="B194" s="50" t="s">
        <v>470</v>
      </c>
      <c r="C194" s="50" t="s">
        <v>471</v>
      </c>
      <c r="D194" s="50" t="s">
        <v>301</v>
      </c>
      <c r="E194" s="50" t="s">
        <v>75</v>
      </c>
      <c r="F194" s="51">
        <v>135.9</v>
      </c>
      <c r="G194" s="51">
        <v>1</v>
      </c>
      <c r="H194" s="51">
        <v>135.9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0"/>
      <c r="Q194" s="51">
        <v>0</v>
      </c>
      <c r="R194" s="51">
        <v>0</v>
      </c>
      <c r="S194" s="51"/>
      <c r="T194" s="50"/>
      <c r="U194" s="50"/>
    </row>
    <row r="195" spans="1:21" ht="88.5">
      <c r="A195" s="47"/>
      <c r="B195" s="50" t="s">
        <v>472</v>
      </c>
      <c r="C195" s="50" t="s">
        <v>473</v>
      </c>
      <c r="D195" s="50" t="s">
        <v>301</v>
      </c>
      <c r="E195" s="50" t="s">
        <v>75</v>
      </c>
      <c r="F195" s="51">
        <v>139.37</v>
      </c>
      <c r="G195" s="51">
        <v>1</v>
      </c>
      <c r="H195" s="51">
        <v>139.37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0"/>
      <c r="Q195" s="51">
        <v>0</v>
      </c>
      <c r="R195" s="51">
        <v>0</v>
      </c>
      <c r="S195" s="51"/>
      <c r="T195" s="50"/>
      <c r="U195" s="50"/>
    </row>
    <row r="196" spans="1:21" ht="88.5">
      <c r="A196" s="47"/>
      <c r="B196" s="50" t="s">
        <v>474</v>
      </c>
      <c r="C196" s="50" t="s">
        <v>475</v>
      </c>
      <c r="D196" s="50" t="s">
        <v>301</v>
      </c>
      <c r="E196" s="50" t="s">
        <v>75</v>
      </c>
      <c r="F196" s="51">
        <v>138</v>
      </c>
      <c r="G196" s="51">
        <v>1</v>
      </c>
      <c r="H196" s="51">
        <v>138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0"/>
      <c r="Q196" s="51">
        <v>0</v>
      </c>
      <c r="R196" s="51">
        <v>0</v>
      </c>
      <c r="S196" s="51"/>
      <c r="T196" s="50"/>
      <c r="U196" s="50"/>
    </row>
    <row r="197" spans="1:21" ht="87.75">
      <c r="A197" s="47"/>
      <c r="B197" s="50" t="s">
        <v>476</v>
      </c>
      <c r="C197" s="50" t="s">
        <v>477</v>
      </c>
      <c r="D197" s="50" t="s">
        <v>301</v>
      </c>
      <c r="E197" s="50" t="s">
        <v>75</v>
      </c>
      <c r="F197" s="51">
        <v>157.3</v>
      </c>
      <c r="G197" s="51">
        <v>1</v>
      </c>
      <c r="H197" s="51">
        <v>157.3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0"/>
      <c r="Q197" s="51">
        <v>0</v>
      </c>
      <c r="R197" s="51">
        <v>0</v>
      </c>
      <c r="S197" s="51"/>
      <c r="T197" s="50"/>
      <c r="U197" s="50"/>
    </row>
    <row r="198" spans="1:21" ht="73.5">
      <c r="A198" s="47"/>
      <c r="B198" s="50" t="s">
        <v>478</v>
      </c>
      <c r="C198" s="50" t="s">
        <v>479</v>
      </c>
      <c r="D198" s="50" t="s">
        <v>301</v>
      </c>
      <c r="E198" s="50" t="s">
        <v>75</v>
      </c>
      <c r="F198" s="51">
        <v>124.37</v>
      </c>
      <c r="G198" s="51">
        <v>1</v>
      </c>
      <c r="H198" s="51">
        <v>124.37</v>
      </c>
      <c r="I198" s="51">
        <v>0</v>
      </c>
      <c r="J198" s="51">
        <v>0</v>
      </c>
      <c r="K198" s="51">
        <v>0</v>
      </c>
      <c r="L198" s="51">
        <v>0</v>
      </c>
      <c r="M198" s="51">
        <v>1.62863</v>
      </c>
      <c r="N198" s="51">
        <v>0</v>
      </c>
      <c r="O198" s="51">
        <v>0</v>
      </c>
      <c r="P198" s="50"/>
      <c r="Q198" s="51">
        <v>0</v>
      </c>
      <c r="R198" s="51">
        <v>-1.63</v>
      </c>
      <c r="S198" s="51"/>
      <c r="T198" s="50" t="s">
        <v>480</v>
      </c>
      <c r="U198" s="50"/>
    </row>
    <row r="199" spans="1:21" ht="73.5">
      <c r="A199" s="47"/>
      <c r="B199" s="50" t="s">
        <v>481</v>
      </c>
      <c r="C199" s="50" t="s">
        <v>482</v>
      </c>
      <c r="D199" s="50" t="s">
        <v>301</v>
      </c>
      <c r="E199" s="50" t="s">
        <v>75</v>
      </c>
      <c r="F199" s="51">
        <v>132.25</v>
      </c>
      <c r="G199" s="51">
        <v>1</v>
      </c>
      <c r="H199" s="51">
        <v>132.25</v>
      </c>
      <c r="I199" s="51">
        <v>0</v>
      </c>
      <c r="J199" s="51">
        <v>0</v>
      </c>
      <c r="K199" s="51">
        <v>0</v>
      </c>
      <c r="L199" s="51">
        <v>0</v>
      </c>
      <c r="M199" s="51">
        <v>1.01613</v>
      </c>
      <c r="N199" s="51">
        <v>0</v>
      </c>
      <c r="O199" s="51">
        <v>0</v>
      </c>
      <c r="P199" s="50"/>
      <c r="Q199" s="51">
        <v>0</v>
      </c>
      <c r="R199" s="51">
        <v>-1.02</v>
      </c>
      <c r="S199" s="51"/>
      <c r="T199" s="50" t="s">
        <v>480</v>
      </c>
      <c r="U199" s="50"/>
    </row>
    <row r="200" spans="1:21" ht="87.75">
      <c r="A200" s="47"/>
      <c r="B200" s="50" t="s">
        <v>483</v>
      </c>
      <c r="C200" s="50" t="s">
        <v>484</v>
      </c>
      <c r="D200" s="50" t="s">
        <v>301</v>
      </c>
      <c r="E200" s="50" t="s">
        <v>75</v>
      </c>
      <c r="F200" s="51">
        <v>204.55</v>
      </c>
      <c r="G200" s="51">
        <v>1</v>
      </c>
      <c r="H200" s="51">
        <v>204.55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0"/>
      <c r="Q200" s="51">
        <v>0</v>
      </c>
      <c r="R200" s="51">
        <v>0</v>
      </c>
      <c r="S200" s="51"/>
      <c r="T200" s="50"/>
      <c r="U200" s="50"/>
    </row>
    <row r="201" spans="1:21" ht="73.5">
      <c r="A201" s="47"/>
      <c r="B201" s="50" t="s">
        <v>485</v>
      </c>
      <c r="C201" s="50" t="s">
        <v>486</v>
      </c>
      <c r="D201" s="50" t="s">
        <v>301</v>
      </c>
      <c r="E201" s="50" t="s">
        <v>75</v>
      </c>
      <c r="F201" s="51">
        <v>114.05</v>
      </c>
      <c r="G201" s="51">
        <v>1</v>
      </c>
      <c r="H201" s="51">
        <v>114.05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0"/>
      <c r="Q201" s="51">
        <v>0</v>
      </c>
      <c r="R201" s="51">
        <v>0</v>
      </c>
      <c r="S201" s="51"/>
      <c r="T201" s="50"/>
      <c r="U201" s="50"/>
    </row>
    <row r="202" spans="1:21" ht="73.5">
      <c r="A202" s="47"/>
      <c r="B202" s="50" t="s">
        <v>487</v>
      </c>
      <c r="C202" s="50" t="s">
        <v>488</v>
      </c>
      <c r="D202" s="50" t="s">
        <v>301</v>
      </c>
      <c r="E202" s="50" t="s">
        <v>75</v>
      </c>
      <c r="F202" s="51">
        <v>77.92</v>
      </c>
      <c r="G202" s="51">
        <v>1</v>
      </c>
      <c r="H202" s="51">
        <v>77.92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0"/>
      <c r="Q202" s="51">
        <v>0</v>
      </c>
      <c r="R202" s="51">
        <v>0</v>
      </c>
      <c r="S202" s="51"/>
      <c r="T202" s="50"/>
      <c r="U202" s="50"/>
    </row>
    <row r="203" spans="1:21" ht="87.75">
      <c r="A203" s="47"/>
      <c r="B203" s="50" t="s">
        <v>489</v>
      </c>
      <c r="C203" s="50" t="s">
        <v>490</v>
      </c>
      <c r="D203" s="50" t="s">
        <v>301</v>
      </c>
      <c r="E203" s="50" t="s">
        <v>75</v>
      </c>
      <c r="F203" s="51">
        <v>110.6</v>
      </c>
      <c r="G203" s="51">
        <v>1</v>
      </c>
      <c r="H203" s="51">
        <v>110.6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0"/>
      <c r="Q203" s="51">
        <v>0</v>
      </c>
      <c r="R203" s="51">
        <v>0</v>
      </c>
      <c r="S203" s="51"/>
      <c r="T203" s="50"/>
      <c r="U203" s="50"/>
    </row>
    <row r="204" spans="1:21" ht="73.5">
      <c r="A204" s="47"/>
      <c r="B204" s="50" t="s">
        <v>491</v>
      </c>
      <c r="C204" s="50" t="s">
        <v>492</v>
      </c>
      <c r="D204" s="50" t="s">
        <v>301</v>
      </c>
      <c r="E204" s="50" t="s">
        <v>75</v>
      </c>
      <c r="F204" s="51">
        <v>102.78</v>
      </c>
      <c r="G204" s="51">
        <v>1</v>
      </c>
      <c r="H204" s="51">
        <v>102.78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0"/>
      <c r="Q204" s="51">
        <v>0</v>
      </c>
      <c r="R204" s="51">
        <v>0</v>
      </c>
      <c r="S204" s="51"/>
      <c r="T204" s="50"/>
      <c r="U204" s="50"/>
    </row>
    <row r="205" spans="1:21" ht="59.25">
      <c r="A205" s="47"/>
      <c r="B205" s="50" t="s">
        <v>493</v>
      </c>
      <c r="C205" s="50" t="s">
        <v>494</v>
      </c>
      <c r="D205" s="50" t="s">
        <v>495</v>
      </c>
      <c r="E205" s="50" t="s">
        <v>75</v>
      </c>
      <c r="F205" s="51">
        <v>1102.25</v>
      </c>
      <c r="G205" s="51">
        <v>1</v>
      </c>
      <c r="H205" s="51">
        <v>1102.25</v>
      </c>
      <c r="I205" s="51">
        <v>0.5</v>
      </c>
      <c r="J205" s="51">
        <v>551.125</v>
      </c>
      <c r="K205" s="51">
        <v>0</v>
      </c>
      <c r="L205" s="51">
        <v>3</v>
      </c>
      <c r="M205" s="51">
        <v>401.25</v>
      </c>
      <c r="N205" s="51">
        <v>0</v>
      </c>
      <c r="O205" s="51">
        <v>0</v>
      </c>
      <c r="P205" s="50"/>
      <c r="Q205" s="51">
        <v>-2.5</v>
      </c>
      <c r="R205" s="51">
        <v>149.88</v>
      </c>
      <c r="S205" s="51">
        <v>-87.87</v>
      </c>
      <c r="T205" s="50" t="s">
        <v>496</v>
      </c>
      <c r="U205" s="50"/>
    </row>
    <row r="206" spans="1:21" ht="31.5">
      <c r="A206" s="47"/>
      <c r="B206" s="50" t="s">
        <v>497</v>
      </c>
      <c r="C206" s="50" t="s">
        <v>498</v>
      </c>
      <c r="D206" s="50" t="s">
        <v>301</v>
      </c>
      <c r="E206" s="50" t="s">
        <v>75</v>
      </c>
      <c r="F206" s="51">
        <v>2974.68</v>
      </c>
      <c r="G206" s="51">
        <v>1</v>
      </c>
      <c r="H206" s="51">
        <v>2974.68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0"/>
      <c r="Q206" s="51">
        <v>0</v>
      </c>
      <c r="R206" s="51">
        <v>0</v>
      </c>
      <c r="S206" s="51"/>
      <c r="T206" s="50"/>
      <c r="U206" s="50"/>
    </row>
    <row r="207" spans="1:21" ht="87.75">
      <c r="A207" s="47"/>
      <c r="B207" s="50" t="s">
        <v>499</v>
      </c>
      <c r="C207" s="50" t="s">
        <v>500</v>
      </c>
      <c r="D207" s="50" t="s">
        <v>301</v>
      </c>
      <c r="E207" s="50" t="s">
        <v>75</v>
      </c>
      <c r="F207" s="51">
        <v>12234.24</v>
      </c>
      <c r="G207" s="51">
        <v>1</v>
      </c>
      <c r="H207" s="51">
        <v>12234.24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0"/>
      <c r="Q207" s="51">
        <v>0</v>
      </c>
      <c r="R207" s="51">
        <v>0</v>
      </c>
      <c r="S207" s="51"/>
      <c r="T207" s="50"/>
      <c r="U207" s="50"/>
    </row>
    <row r="208" spans="1:21" ht="45">
      <c r="A208" s="47"/>
      <c r="B208" s="50" t="s">
        <v>501</v>
      </c>
      <c r="C208" s="50" t="s">
        <v>502</v>
      </c>
      <c r="D208" s="50" t="s">
        <v>301</v>
      </c>
      <c r="E208" s="50" t="s">
        <v>75</v>
      </c>
      <c r="F208" s="51">
        <v>534.35</v>
      </c>
      <c r="G208" s="51">
        <v>1</v>
      </c>
      <c r="H208" s="51">
        <v>534.35</v>
      </c>
      <c r="I208" s="51">
        <v>1</v>
      </c>
      <c r="J208" s="51">
        <v>534.35</v>
      </c>
      <c r="K208" s="51">
        <v>0</v>
      </c>
      <c r="L208" s="51">
        <v>0</v>
      </c>
      <c r="M208" s="51">
        <v>297.33</v>
      </c>
      <c r="N208" s="51">
        <v>0</v>
      </c>
      <c r="O208" s="51">
        <v>0</v>
      </c>
      <c r="P208" s="50"/>
      <c r="Q208" s="51">
        <v>1</v>
      </c>
      <c r="R208" s="51">
        <v>237.02</v>
      </c>
      <c r="S208" s="51"/>
      <c r="T208" s="50" t="s">
        <v>503</v>
      </c>
      <c r="U208" s="50"/>
    </row>
    <row r="209" spans="1:21" ht="46.5">
      <c r="A209" s="47"/>
      <c r="B209" s="50" t="s">
        <v>504</v>
      </c>
      <c r="C209" s="50" t="s">
        <v>505</v>
      </c>
      <c r="D209" s="50" t="s">
        <v>301</v>
      </c>
      <c r="E209" s="50" t="s">
        <v>506</v>
      </c>
      <c r="F209" s="51">
        <v>10433.56</v>
      </c>
      <c r="G209" s="51">
        <v>1</v>
      </c>
      <c r="H209" s="51">
        <v>10433.56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0"/>
      <c r="Q209" s="51">
        <v>0</v>
      </c>
      <c r="R209" s="51">
        <v>0</v>
      </c>
      <c r="S209" s="51"/>
      <c r="T209" s="50"/>
      <c r="U209" s="50"/>
    </row>
    <row r="210" spans="1:21" ht="59.25">
      <c r="A210" s="47"/>
      <c r="B210" s="50" t="s">
        <v>507</v>
      </c>
      <c r="C210" s="50" t="s">
        <v>508</v>
      </c>
      <c r="D210" s="50" t="s">
        <v>301</v>
      </c>
      <c r="E210" s="50" t="s">
        <v>506</v>
      </c>
      <c r="F210" s="51">
        <v>8350.05</v>
      </c>
      <c r="G210" s="51">
        <v>1</v>
      </c>
      <c r="H210" s="51">
        <v>8350.05</v>
      </c>
      <c r="I210" s="51">
        <v>0.5</v>
      </c>
      <c r="J210" s="51">
        <v>4175.025</v>
      </c>
      <c r="K210" s="51">
        <v>0</v>
      </c>
      <c r="L210" s="51">
        <v>1</v>
      </c>
      <c r="M210" s="51">
        <v>4136.6675</v>
      </c>
      <c r="N210" s="51">
        <v>0</v>
      </c>
      <c r="O210" s="51">
        <v>0</v>
      </c>
      <c r="P210" s="50"/>
      <c r="Q210" s="51">
        <v>-0.5</v>
      </c>
      <c r="R210" s="51">
        <v>38.36</v>
      </c>
      <c r="S210" s="51">
        <v>-50.46</v>
      </c>
      <c r="T210" s="50" t="s">
        <v>509</v>
      </c>
      <c r="U210" s="50"/>
    </row>
    <row r="211" spans="1:21" ht="159.75">
      <c r="A211" s="47"/>
      <c r="B211" s="50" t="s">
        <v>510</v>
      </c>
      <c r="C211" s="50" t="s">
        <v>511</v>
      </c>
      <c r="D211" s="50" t="s">
        <v>301</v>
      </c>
      <c r="E211" s="50" t="s">
        <v>506</v>
      </c>
      <c r="F211" s="51">
        <v>3887.85</v>
      </c>
      <c r="G211" s="51">
        <v>1</v>
      </c>
      <c r="H211" s="51">
        <v>3887.85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0"/>
      <c r="Q211" s="51">
        <v>0</v>
      </c>
      <c r="R211" s="51">
        <v>0</v>
      </c>
      <c r="S211" s="51"/>
      <c r="T211" s="50"/>
      <c r="U211" s="50"/>
    </row>
    <row r="212" spans="1:21" ht="102.75">
      <c r="A212" s="47"/>
      <c r="B212" s="50" t="s">
        <v>512</v>
      </c>
      <c r="C212" s="50" t="s">
        <v>513</v>
      </c>
      <c r="D212" s="50" t="s">
        <v>301</v>
      </c>
      <c r="E212" s="50" t="s">
        <v>506</v>
      </c>
      <c r="F212" s="51">
        <v>9171.01</v>
      </c>
      <c r="G212" s="51">
        <v>1</v>
      </c>
      <c r="H212" s="51">
        <v>9171.01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0"/>
      <c r="Q212" s="51">
        <v>0</v>
      </c>
      <c r="R212" s="51">
        <v>0</v>
      </c>
      <c r="S212" s="51"/>
      <c r="T212" s="50"/>
      <c r="U212" s="50"/>
    </row>
    <row r="213" spans="1:21" ht="116.25">
      <c r="A213" s="47"/>
      <c r="B213" s="50" t="s">
        <v>514</v>
      </c>
      <c r="C213" s="50" t="s">
        <v>515</v>
      </c>
      <c r="D213" s="50" t="s">
        <v>301</v>
      </c>
      <c r="E213" s="50" t="s">
        <v>506</v>
      </c>
      <c r="F213" s="51">
        <v>2265.2</v>
      </c>
      <c r="G213" s="51">
        <v>1</v>
      </c>
      <c r="H213" s="51">
        <v>2265.2</v>
      </c>
      <c r="I213" s="51">
        <v>0.5</v>
      </c>
      <c r="J213" s="51">
        <v>1132.6</v>
      </c>
      <c r="K213" s="51">
        <v>0</v>
      </c>
      <c r="L213" s="51">
        <v>0</v>
      </c>
      <c r="M213" s="51">
        <v>1131.66667</v>
      </c>
      <c r="N213" s="51">
        <v>0</v>
      </c>
      <c r="O213" s="51">
        <v>0</v>
      </c>
      <c r="P213" s="50"/>
      <c r="Q213" s="51">
        <v>0.5</v>
      </c>
      <c r="R213" s="51">
        <v>0.93</v>
      </c>
      <c r="S213" s="51"/>
      <c r="T213" s="50" t="s">
        <v>516</v>
      </c>
      <c r="U213" s="50"/>
    </row>
    <row r="214" spans="1:21" ht="116.25">
      <c r="A214" s="47"/>
      <c r="B214" s="50" t="s">
        <v>517</v>
      </c>
      <c r="C214" s="50" t="s">
        <v>518</v>
      </c>
      <c r="D214" s="50" t="s">
        <v>301</v>
      </c>
      <c r="E214" s="50" t="s">
        <v>506</v>
      </c>
      <c r="F214" s="51">
        <v>2040.72</v>
      </c>
      <c r="G214" s="51">
        <v>1</v>
      </c>
      <c r="H214" s="51">
        <v>2040.72</v>
      </c>
      <c r="I214" s="51">
        <v>0.5</v>
      </c>
      <c r="J214" s="51">
        <v>1020.36</v>
      </c>
      <c r="K214" s="51">
        <v>0</v>
      </c>
      <c r="L214" s="51">
        <v>0</v>
      </c>
      <c r="M214" s="51">
        <v>1012.46763</v>
      </c>
      <c r="N214" s="51">
        <v>0</v>
      </c>
      <c r="O214" s="51">
        <v>0</v>
      </c>
      <c r="P214" s="50"/>
      <c r="Q214" s="51">
        <v>0.5</v>
      </c>
      <c r="R214" s="51">
        <v>7.89</v>
      </c>
      <c r="S214" s="51"/>
      <c r="T214" s="50" t="s">
        <v>519</v>
      </c>
      <c r="U214" s="50"/>
    </row>
    <row r="215" spans="1:21" ht="116.25">
      <c r="A215" s="47"/>
      <c r="B215" s="50" t="s">
        <v>520</v>
      </c>
      <c r="C215" s="50" t="s">
        <v>521</v>
      </c>
      <c r="D215" s="50" t="s">
        <v>301</v>
      </c>
      <c r="E215" s="50" t="s">
        <v>506</v>
      </c>
      <c r="F215" s="51">
        <v>1344.54</v>
      </c>
      <c r="G215" s="51">
        <v>1</v>
      </c>
      <c r="H215" s="51">
        <v>1344.54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0"/>
      <c r="Q215" s="51">
        <v>0</v>
      </c>
      <c r="R215" s="51">
        <v>0</v>
      </c>
      <c r="S215" s="51"/>
      <c r="T215" s="50"/>
      <c r="U215" s="50"/>
    </row>
    <row r="216" spans="1:21" ht="117.75">
      <c r="A216" s="47"/>
      <c r="B216" s="50" t="s">
        <v>522</v>
      </c>
      <c r="C216" s="50" t="s">
        <v>523</v>
      </c>
      <c r="D216" s="50" t="s">
        <v>301</v>
      </c>
      <c r="E216" s="50" t="s">
        <v>506</v>
      </c>
      <c r="F216" s="51">
        <v>1713.42</v>
      </c>
      <c r="G216" s="51">
        <v>1</v>
      </c>
      <c r="H216" s="51">
        <v>1713.42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0"/>
      <c r="Q216" s="51">
        <v>0</v>
      </c>
      <c r="R216" s="51">
        <v>0</v>
      </c>
      <c r="S216" s="51"/>
      <c r="T216" s="50"/>
      <c r="U216" s="50"/>
    </row>
    <row r="217" spans="1:21" ht="117.75">
      <c r="A217" s="47"/>
      <c r="B217" s="50" t="s">
        <v>524</v>
      </c>
      <c r="C217" s="50" t="s">
        <v>525</v>
      </c>
      <c r="D217" s="50" t="s">
        <v>301</v>
      </c>
      <c r="E217" s="50" t="s">
        <v>506</v>
      </c>
      <c r="F217" s="51">
        <v>1469.74</v>
      </c>
      <c r="G217" s="51">
        <v>1</v>
      </c>
      <c r="H217" s="51">
        <v>1469.74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0"/>
      <c r="Q217" s="51">
        <v>0</v>
      </c>
      <c r="R217" s="51">
        <v>0</v>
      </c>
      <c r="S217" s="51"/>
      <c r="T217" s="50" t="s">
        <v>526</v>
      </c>
      <c r="U217" s="50"/>
    </row>
    <row r="218" spans="1:21" ht="159.75">
      <c r="A218" s="47"/>
      <c r="B218" s="50" t="s">
        <v>527</v>
      </c>
      <c r="C218" s="50" t="s">
        <v>528</v>
      </c>
      <c r="D218" s="50" t="s">
        <v>301</v>
      </c>
      <c r="E218" s="50" t="s">
        <v>506</v>
      </c>
      <c r="F218" s="51">
        <v>6002.34</v>
      </c>
      <c r="G218" s="51">
        <v>1</v>
      </c>
      <c r="H218" s="51">
        <v>6002.34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0"/>
      <c r="Q218" s="51">
        <v>0</v>
      </c>
      <c r="R218" s="51">
        <v>0</v>
      </c>
      <c r="S218" s="51"/>
      <c r="T218" s="50"/>
      <c r="U218" s="50"/>
    </row>
    <row r="219" spans="1:21" ht="87.75">
      <c r="A219" s="47"/>
      <c r="B219" s="50" t="s">
        <v>529</v>
      </c>
      <c r="C219" s="50" t="s">
        <v>530</v>
      </c>
      <c r="D219" s="50" t="s">
        <v>301</v>
      </c>
      <c r="E219" s="50" t="s">
        <v>506</v>
      </c>
      <c r="F219" s="51">
        <v>263.54</v>
      </c>
      <c r="G219" s="51">
        <v>1</v>
      </c>
      <c r="H219" s="51">
        <v>263.54</v>
      </c>
      <c r="I219" s="51">
        <v>0.5</v>
      </c>
      <c r="J219" s="51">
        <v>131.77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0"/>
      <c r="Q219" s="51">
        <v>0.5</v>
      </c>
      <c r="R219" s="51">
        <v>131.77</v>
      </c>
      <c r="S219" s="51"/>
      <c r="T219" s="50"/>
      <c r="U219" s="50"/>
    </row>
    <row r="220" spans="1:21" ht="102">
      <c r="A220" s="47"/>
      <c r="B220" s="50" t="s">
        <v>531</v>
      </c>
      <c r="C220" s="50" t="s">
        <v>532</v>
      </c>
      <c r="D220" s="50" t="s">
        <v>301</v>
      </c>
      <c r="E220" s="50" t="s">
        <v>506</v>
      </c>
      <c r="F220" s="51">
        <v>303.54</v>
      </c>
      <c r="G220" s="51">
        <v>1</v>
      </c>
      <c r="H220" s="51">
        <v>303.54</v>
      </c>
      <c r="I220" s="51">
        <v>0.5</v>
      </c>
      <c r="J220" s="51">
        <v>151.77</v>
      </c>
      <c r="K220" s="51">
        <v>0</v>
      </c>
      <c r="L220" s="51">
        <v>0</v>
      </c>
      <c r="M220" s="51">
        <v>145.8329</v>
      </c>
      <c r="N220" s="51">
        <v>0</v>
      </c>
      <c r="O220" s="51">
        <v>0</v>
      </c>
      <c r="P220" s="50"/>
      <c r="Q220" s="51">
        <v>0.5</v>
      </c>
      <c r="R220" s="51">
        <v>5.94</v>
      </c>
      <c r="S220" s="51"/>
      <c r="T220" s="50" t="s">
        <v>519</v>
      </c>
      <c r="U220" s="50"/>
    </row>
    <row r="221" spans="1:21" ht="87.75">
      <c r="A221" s="47"/>
      <c r="B221" s="50" t="s">
        <v>533</v>
      </c>
      <c r="C221" s="50" t="s">
        <v>534</v>
      </c>
      <c r="D221" s="50" t="s">
        <v>301</v>
      </c>
      <c r="E221" s="50" t="s">
        <v>506</v>
      </c>
      <c r="F221" s="51">
        <v>295.8</v>
      </c>
      <c r="G221" s="51">
        <v>2</v>
      </c>
      <c r="H221" s="51">
        <v>591.6</v>
      </c>
      <c r="I221" s="51">
        <v>1</v>
      </c>
      <c r="J221" s="51">
        <v>295.8</v>
      </c>
      <c r="K221" s="51">
        <v>0</v>
      </c>
      <c r="L221" s="51">
        <v>0</v>
      </c>
      <c r="M221" s="51">
        <v>284.16667</v>
      </c>
      <c r="N221" s="51">
        <v>0</v>
      </c>
      <c r="O221" s="51">
        <v>0</v>
      </c>
      <c r="P221" s="50"/>
      <c r="Q221" s="51">
        <v>1</v>
      </c>
      <c r="R221" s="51">
        <v>11.63</v>
      </c>
      <c r="S221" s="51"/>
      <c r="T221" s="50" t="s">
        <v>519</v>
      </c>
      <c r="U221" s="50"/>
    </row>
    <row r="222" spans="1:21" ht="87.75">
      <c r="A222" s="47"/>
      <c r="B222" s="50" t="s">
        <v>535</v>
      </c>
      <c r="C222" s="50" t="s">
        <v>536</v>
      </c>
      <c r="D222" s="50" t="s">
        <v>301</v>
      </c>
      <c r="E222" s="50" t="s">
        <v>506</v>
      </c>
      <c r="F222" s="51">
        <v>295.187</v>
      </c>
      <c r="G222" s="51">
        <v>2</v>
      </c>
      <c r="H222" s="51">
        <v>590.374</v>
      </c>
      <c r="I222" s="51">
        <v>1</v>
      </c>
      <c r="J222" s="51">
        <v>295.187</v>
      </c>
      <c r="K222" s="51">
        <v>0</v>
      </c>
      <c r="L222" s="51">
        <v>0</v>
      </c>
      <c r="M222" s="51">
        <v>290.83292</v>
      </c>
      <c r="N222" s="51">
        <v>0</v>
      </c>
      <c r="O222" s="51">
        <v>0</v>
      </c>
      <c r="P222" s="50"/>
      <c r="Q222" s="51">
        <v>1</v>
      </c>
      <c r="R222" s="51">
        <v>4.35</v>
      </c>
      <c r="S222" s="51"/>
      <c r="T222" s="50" t="s">
        <v>519</v>
      </c>
      <c r="U222" s="50"/>
    </row>
    <row r="223" spans="1:21" ht="102.75">
      <c r="A223" s="47"/>
      <c r="B223" s="50" t="s">
        <v>537</v>
      </c>
      <c r="C223" s="50" t="s">
        <v>538</v>
      </c>
      <c r="D223" s="50" t="s">
        <v>301</v>
      </c>
      <c r="E223" s="50" t="s">
        <v>506</v>
      </c>
      <c r="F223" s="51">
        <v>297.705</v>
      </c>
      <c r="G223" s="51">
        <v>2</v>
      </c>
      <c r="H223" s="51">
        <v>595.41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0"/>
      <c r="Q223" s="51">
        <v>0</v>
      </c>
      <c r="R223" s="51">
        <v>0</v>
      </c>
      <c r="S223" s="51"/>
      <c r="T223" s="50"/>
      <c r="U223" s="50"/>
    </row>
    <row r="224" spans="1:21" ht="87.75">
      <c r="A224" s="47"/>
      <c r="B224" s="50" t="s">
        <v>539</v>
      </c>
      <c r="C224" s="50" t="s">
        <v>540</v>
      </c>
      <c r="D224" s="50" t="s">
        <v>301</v>
      </c>
      <c r="E224" s="50" t="s">
        <v>506</v>
      </c>
      <c r="F224" s="51">
        <v>288.48</v>
      </c>
      <c r="G224" s="51">
        <v>2</v>
      </c>
      <c r="H224" s="51">
        <v>576.96</v>
      </c>
      <c r="I224" s="51">
        <v>1</v>
      </c>
      <c r="J224" s="51">
        <v>288.48</v>
      </c>
      <c r="K224" s="51">
        <v>0</v>
      </c>
      <c r="L224" s="51">
        <v>0</v>
      </c>
      <c r="M224" s="51">
        <v>270.56728</v>
      </c>
      <c r="N224" s="51">
        <v>0</v>
      </c>
      <c r="O224" s="51">
        <v>0</v>
      </c>
      <c r="P224" s="50"/>
      <c r="Q224" s="51">
        <v>1</v>
      </c>
      <c r="R224" s="51">
        <v>17.91</v>
      </c>
      <c r="S224" s="51"/>
      <c r="T224" s="50" t="s">
        <v>519</v>
      </c>
      <c r="U224" s="50"/>
    </row>
    <row r="225" spans="1:21" ht="87.75">
      <c r="A225" s="47"/>
      <c r="B225" s="50" t="s">
        <v>541</v>
      </c>
      <c r="C225" s="50" t="s">
        <v>542</v>
      </c>
      <c r="D225" s="50" t="s">
        <v>301</v>
      </c>
      <c r="E225" s="50" t="s">
        <v>506</v>
      </c>
      <c r="F225" s="51">
        <v>295.875</v>
      </c>
      <c r="G225" s="51">
        <v>2</v>
      </c>
      <c r="H225" s="51">
        <v>591.75</v>
      </c>
      <c r="I225" s="51">
        <v>1</v>
      </c>
      <c r="J225" s="51">
        <v>295.875</v>
      </c>
      <c r="K225" s="51">
        <v>0</v>
      </c>
      <c r="L225" s="51">
        <v>0</v>
      </c>
      <c r="M225" s="51">
        <v>283.38853</v>
      </c>
      <c r="N225" s="51">
        <v>0</v>
      </c>
      <c r="O225" s="51">
        <v>0</v>
      </c>
      <c r="P225" s="50"/>
      <c r="Q225" s="51">
        <v>1</v>
      </c>
      <c r="R225" s="51">
        <v>12.49</v>
      </c>
      <c r="S225" s="51"/>
      <c r="T225" s="50" t="s">
        <v>519</v>
      </c>
      <c r="U225" s="50"/>
    </row>
    <row r="226" spans="1:21" ht="102">
      <c r="A226" s="47"/>
      <c r="B226" s="50" t="s">
        <v>543</v>
      </c>
      <c r="C226" s="50" t="s">
        <v>544</v>
      </c>
      <c r="D226" s="50" t="s">
        <v>301</v>
      </c>
      <c r="E226" s="50" t="s">
        <v>506</v>
      </c>
      <c r="F226" s="51">
        <v>457.404</v>
      </c>
      <c r="G226" s="51">
        <v>1</v>
      </c>
      <c r="H226" s="51">
        <v>457.404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0"/>
      <c r="Q226" s="51">
        <v>0</v>
      </c>
      <c r="R226" s="51">
        <v>0</v>
      </c>
      <c r="S226" s="51"/>
      <c r="T226" s="50"/>
      <c r="U226" s="50"/>
    </row>
    <row r="227" spans="1:21" ht="102">
      <c r="A227" s="47"/>
      <c r="B227" s="50" t="s">
        <v>545</v>
      </c>
      <c r="C227" s="50" t="s">
        <v>546</v>
      </c>
      <c r="D227" s="50" t="s">
        <v>301</v>
      </c>
      <c r="E227" s="50" t="s">
        <v>506</v>
      </c>
      <c r="F227" s="51">
        <v>398.72</v>
      </c>
      <c r="G227" s="51">
        <v>1</v>
      </c>
      <c r="H227" s="51">
        <v>398.72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0"/>
      <c r="Q227" s="51">
        <v>0</v>
      </c>
      <c r="R227" s="51">
        <v>0</v>
      </c>
      <c r="S227" s="51"/>
      <c r="T227" s="50"/>
      <c r="U227" s="50"/>
    </row>
    <row r="228" spans="1:21" ht="102">
      <c r="A228" s="47"/>
      <c r="B228" s="50" t="s">
        <v>547</v>
      </c>
      <c r="C228" s="50" t="s">
        <v>548</v>
      </c>
      <c r="D228" s="50" t="s">
        <v>301</v>
      </c>
      <c r="E228" s="50" t="s">
        <v>506</v>
      </c>
      <c r="F228" s="51">
        <v>377.4</v>
      </c>
      <c r="G228" s="51">
        <v>1</v>
      </c>
      <c r="H228" s="51">
        <v>377.4</v>
      </c>
      <c r="I228" s="51">
        <v>0.5</v>
      </c>
      <c r="J228" s="51">
        <v>188.7</v>
      </c>
      <c r="K228" s="51">
        <v>0</v>
      </c>
      <c r="L228" s="51">
        <v>0</v>
      </c>
      <c r="M228" s="51">
        <v>188</v>
      </c>
      <c r="N228" s="51">
        <v>0</v>
      </c>
      <c r="O228" s="51">
        <v>0</v>
      </c>
      <c r="P228" s="50"/>
      <c r="Q228" s="51">
        <v>0.5</v>
      </c>
      <c r="R228" s="51">
        <v>0.7</v>
      </c>
      <c r="S228" s="51"/>
      <c r="T228" s="50" t="s">
        <v>516</v>
      </c>
      <c r="U228" s="50"/>
    </row>
    <row r="229" spans="1:21" ht="102">
      <c r="A229" s="47"/>
      <c r="B229" s="50" t="s">
        <v>549</v>
      </c>
      <c r="C229" s="50" t="s">
        <v>550</v>
      </c>
      <c r="D229" s="50" t="s">
        <v>301</v>
      </c>
      <c r="E229" s="50" t="s">
        <v>506</v>
      </c>
      <c r="F229" s="51">
        <v>376.05</v>
      </c>
      <c r="G229" s="51">
        <v>1</v>
      </c>
      <c r="H229" s="51">
        <v>376.05</v>
      </c>
      <c r="I229" s="51">
        <v>0.5</v>
      </c>
      <c r="J229" s="51">
        <v>188.025</v>
      </c>
      <c r="K229" s="51">
        <v>0</v>
      </c>
      <c r="L229" s="51">
        <v>0</v>
      </c>
      <c r="M229" s="51">
        <v>187.29167</v>
      </c>
      <c r="N229" s="51">
        <v>0</v>
      </c>
      <c r="O229" s="51">
        <v>0</v>
      </c>
      <c r="P229" s="50"/>
      <c r="Q229" s="51">
        <v>0.5</v>
      </c>
      <c r="R229" s="51">
        <v>0.73</v>
      </c>
      <c r="S229" s="51"/>
      <c r="T229" s="50" t="s">
        <v>516</v>
      </c>
      <c r="U229" s="50"/>
    </row>
    <row r="230" spans="1:21" ht="116.25">
      <c r="A230" s="47"/>
      <c r="B230" s="50" t="s">
        <v>551</v>
      </c>
      <c r="C230" s="50" t="s">
        <v>552</v>
      </c>
      <c r="D230" s="50" t="s">
        <v>301</v>
      </c>
      <c r="E230" s="50" t="s">
        <v>506</v>
      </c>
      <c r="F230" s="51">
        <v>1825.19</v>
      </c>
      <c r="G230" s="51">
        <v>1</v>
      </c>
      <c r="H230" s="51">
        <v>1825.19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0"/>
      <c r="Q230" s="51">
        <v>0</v>
      </c>
      <c r="R230" s="51">
        <v>0</v>
      </c>
      <c r="S230" s="51"/>
      <c r="T230" s="50"/>
      <c r="U230" s="50"/>
    </row>
    <row r="231" spans="1:21" ht="117.75">
      <c r="A231" s="47"/>
      <c r="B231" s="50" t="s">
        <v>553</v>
      </c>
      <c r="C231" s="50" t="s">
        <v>554</v>
      </c>
      <c r="D231" s="50" t="s">
        <v>301</v>
      </c>
      <c r="E231" s="50" t="s">
        <v>506</v>
      </c>
      <c r="F231" s="51">
        <v>1921.41</v>
      </c>
      <c r="G231" s="51">
        <v>1</v>
      </c>
      <c r="H231" s="51">
        <v>1921.41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0"/>
      <c r="Q231" s="51">
        <v>0</v>
      </c>
      <c r="R231" s="51">
        <v>0</v>
      </c>
      <c r="S231" s="51"/>
      <c r="T231" s="50"/>
      <c r="U231" s="50"/>
    </row>
    <row r="232" spans="1:21" ht="116.25">
      <c r="A232" s="47"/>
      <c r="B232" s="50" t="s">
        <v>555</v>
      </c>
      <c r="C232" s="50" t="s">
        <v>556</v>
      </c>
      <c r="D232" s="50" t="s">
        <v>301</v>
      </c>
      <c r="E232" s="50" t="s">
        <v>506</v>
      </c>
      <c r="F232" s="51">
        <v>1982.61</v>
      </c>
      <c r="G232" s="51">
        <v>1</v>
      </c>
      <c r="H232" s="51">
        <v>1982.61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0"/>
      <c r="Q232" s="51">
        <v>0</v>
      </c>
      <c r="R232" s="51">
        <v>0</v>
      </c>
      <c r="S232" s="51"/>
      <c r="T232" s="50"/>
      <c r="U232" s="50"/>
    </row>
    <row r="233" spans="1:21" ht="146.25">
      <c r="A233" s="47"/>
      <c r="B233" s="50" t="s">
        <v>557</v>
      </c>
      <c r="C233" s="50" t="s">
        <v>558</v>
      </c>
      <c r="D233" s="50" t="s">
        <v>301</v>
      </c>
      <c r="E233" s="50" t="s">
        <v>506</v>
      </c>
      <c r="F233" s="51">
        <v>8706.38</v>
      </c>
      <c r="G233" s="51">
        <v>1</v>
      </c>
      <c r="H233" s="51">
        <v>8706.38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0"/>
      <c r="Q233" s="51">
        <v>0</v>
      </c>
      <c r="R233" s="51">
        <v>0</v>
      </c>
      <c r="S233" s="51"/>
      <c r="T233" s="50"/>
      <c r="U233" s="50"/>
    </row>
    <row r="234" spans="1:21" ht="116.25">
      <c r="A234" s="47"/>
      <c r="B234" s="50" t="s">
        <v>559</v>
      </c>
      <c r="C234" s="50" t="s">
        <v>560</v>
      </c>
      <c r="D234" s="50" t="s">
        <v>301</v>
      </c>
      <c r="E234" s="50" t="s">
        <v>506</v>
      </c>
      <c r="F234" s="51">
        <v>2027.09</v>
      </c>
      <c r="G234" s="51">
        <v>1</v>
      </c>
      <c r="H234" s="51">
        <v>2027.09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0"/>
      <c r="Q234" s="51">
        <v>0</v>
      </c>
      <c r="R234" s="51">
        <v>0</v>
      </c>
      <c r="S234" s="51"/>
      <c r="T234" s="50"/>
      <c r="U234" s="50"/>
    </row>
    <row r="235" spans="1:21" ht="102.75">
      <c r="A235" s="47"/>
      <c r="B235" s="50" t="s">
        <v>561</v>
      </c>
      <c r="C235" s="50" t="s">
        <v>562</v>
      </c>
      <c r="D235" s="50" t="s">
        <v>301</v>
      </c>
      <c r="E235" s="50" t="s">
        <v>506</v>
      </c>
      <c r="F235" s="51">
        <v>2131.91</v>
      </c>
      <c r="G235" s="51">
        <v>1</v>
      </c>
      <c r="H235" s="51">
        <v>2131.91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0"/>
      <c r="Q235" s="51">
        <v>0</v>
      </c>
      <c r="R235" s="51">
        <v>0</v>
      </c>
      <c r="S235" s="51"/>
      <c r="T235" s="50"/>
      <c r="U235" s="50"/>
    </row>
    <row r="236" spans="1:21" ht="102.75">
      <c r="A236" s="47"/>
      <c r="B236" s="50" t="s">
        <v>563</v>
      </c>
      <c r="C236" s="50" t="s">
        <v>564</v>
      </c>
      <c r="D236" s="50" t="s">
        <v>301</v>
      </c>
      <c r="E236" s="50" t="s">
        <v>506</v>
      </c>
      <c r="F236" s="51">
        <v>1189.77</v>
      </c>
      <c r="G236" s="51">
        <v>1</v>
      </c>
      <c r="H236" s="51">
        <v>1189.77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0"/>
      <c r="Q236" s="51">
        <v>0</v>
      </c>
      <c r="R236" s="51">
        <v>0</v>
      </c>
      <c r="S236" s="51"/>
      <c r="T236" s="50"/>
      <c r="U236" s="50"/>
    </row>
    <row r="237" spans="1:21" ht="144.75">
      <c r="A237" s="47"/>
      <c r="B237" s="50" t="s">
        <v>565</v>
      </c>
      <c r="C237" s="50" t="s">
        <v>566</v>
      </c>
      <c r="D237" s="50" t="s">
        <v>301</v>
      </c>
      <c r="E237" s="50" t="s">
        <v>506</v>
      </c>
      <c r="F237" s="51">
        <v>5873.66</v>
      </c>
      <c r="G237" s="51">
        <v>1</v>
      </c>
      <c r="H237" s="51">
        <v>5873.66</v>
      </c>
      <c r="I237" s="51">
        <v>0</v>
      </c>
      <c r="J237" s="51">
        <v>978.943</v>
      </c>
      <c r="K237" s="51">
        <v>0</v>
      </c>
      <c r="L237" s="51">
        <v>0</v>
      </c>
      <c r="M237" s="51">
        <v>971.11167</v>
      </c>
      <c r="N237" s="51">
        <v>0</v>
      </c>
      <c r="O237" s="51">
        <v>0</v>
      </c>
      <c r="P237" s="50"/>
      <c r="Q237" s="51">
        <v>0</v>
      </c>
      <c r="R237" s="51">
        <v>7.83</v>
      </c>
      <c r="S237" s="51"/>
      <c r="T237" s="50" t="s">
        <v>516</v>
      </c>
      <c r="U237" s="50"/>
    </row>
    <row r="238" spans="1:21" ht="102.75">
      <c r="A238" s="47"/>
      <c r="B238" s="50" t="s">
        <v>567</v>
      </c>
      <c r="C238" s="50" t="s">
        <v>568</v>
      </c>
      <c r="D238" s="50" t="s">
        <v>301</v>
      </c>
      <c r="E238" s="50" t="s">
        <v>75</v>
      </c>
      <c r="F238" s="51">
        <v>1225.2</v>
      </c>
      <c r="G238" s="51">
        <v>1</v>
      </c>
      <c r="H238" s="51">
        <v>1225.2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0"/>
      <c r="Q238" s="51">
        <v>0</v>
      </c>
      <c r="R238" s="51">
        <v>0</v>
      </c>
      <c r="S238" s="51"/>
      <c r="T238" s="50"/>
      <c r="U238" s="50"/>
    </row>
    <row r="239" spans="1:21" ht="117.75">
      <c r="A239" s="47"/>
      <c r="B239" s="50" t="s">
        <v>569</v>
      </c>
      <c r="C239" s="50" t="s">
        <v>570</v>
      </c>
      <c r="D239" s="50" t="s">
        <v>301</v>
      </c>
      <c r="E239" s="50" t="s">
        <v>506</v>
      </c>
      <c r="F239" s="51">
        <v>1793.72</v>
      </c>
      <c r="G239" s="51">
        <v>1</v>
      </c>
      <c r="H239" s="51">
        <v>1793.72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0"/>
      <c r="Q239" s="51">
        <v>0</v>
      </c>
      <c r="R239" s="51">
        <v>0</v>
      </c>
      <c r="S239" s="51"/>
      <c r="T239" s="50"/>
      <c r="U239" s="50"/>
    </row>
    <row r="240" spans="1:21" ht="116.25">
      <c r="A240" s="47"/>
      <c r="B240" s="50" t="s">
        <v>571</v>
      </c>
      <c r="C240" s="50" t="s">
        <v>572</v>
      </c>
      <c r="D240" s="50" t="s">
        <v>301</v>
      </c>
      <c r="E240" s="50" t="s">
        <v>506</v>
      </c>
      <c r="F240" s="51">
        <v>2624.43</v>
      </c>
      <c r="G240" s="51">
        <v>1</v>
      </c>
      <c r="H240" s="51">
        <v>2624.43</v>
      </c>
      <c r="I240" s="51">
        <v>0.5</v>
      </c>
      <c r="J240" s="51">
        <v>1312.215</v>
      </c>
      <c r="K240" s="51">
        <v>0</v>
      </c>
      <c r="L240" s="51">
        <v>0</v>
      </c>
      <c r="M240" s="51">
        <v>1311.46798</v>
      </c>
      <c r="N240" s="51">
        <v>0</v>
      </c>
      <c r="O240" s="51">
        <v>0</v>
      </c>
      <c r="P240" s="50"/>
      <c r="Q240" s="51">
        <v>0.5</v>
      </c>
      <c r="R240" s="51">
        <v>0.75</v>
      </c>
      <c r="S240" s="51"/>
      <c r="T240" s="50" t="s">
        <v>519</v>
      </c>
      <c r="U240" s="50"/>
    </row>
    <row r="241" spans="1:21" ht="116.25">
      <c r="A241" s="47"/>
      <c r="B241" s="50" t="s">
        <v>573</v>
      </c>
      <c r="C241" s="50" t="s">
        <v>574</v>
      </c>
      <c r="D241" s="50" t="s">
        <v>301</v>
      </c>
      <c r="E241" s="50" t="s">
        <v>506</v>
      </c>
      <c r="F241" s="51">
        <v>626.31</v>
      </c>
      <c r="G241" s="51">
        <v>1</v>
      </c>
      <c r="H241" s="51">
        <v>626.31</v>
      </c>
      <c r="I241" s="51">
        <v>0.5</v>
      </c>
      <c r="J241" s="51">
        <v>313.155</v>
      </c>
      <c r="K241" s="51">
        <v>0</v>
      </c>
      <c r="L241" s="51">
        <v>0</v>
      </c>
      <c r="M241" s="51">
        <v>312.45791</v>
      </c>
      <c r="N241" s="51">
        <v>0</v>
      </c>
      <c r="O241" s="51">
        <v>0</v>
      </c>
      <c r="P241" s="50"/>
      <c r="Q241" s="51">
        <v>0.5</v>
      </c>
      <c r="R241" s="51">
        <v>0.7</v>
      </c>
      <c r="S241" s="51"/>
      <c r="T241" s="50" t="s">
        <v>519</v>
      </c>
      <c r="U241" s="50"/>
    </row>
    <row r="242" spans="1:21" ht="116.25">
      <c r="A242" s="47"/>
      <c r="B242" s="50" t="s">
        <v>575</v>
      </c>
      <c r="C242" s="50" t="s">
        <v>576</v>
      </c>
      <c r="D242" s="50" t="s">
        <v>301</v>
      </c>
      <c r="E242" s="50" t="s">
        <v>506</v>
      </c>
      <c r="F242" s="51">
        <v>2000.72</v>
      </c>
      <c r="G242" s="51">
        <v>1</v>
      </c>
      <c r="H242" s="51">
        <v>2000.72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0"/>
      <c r="Q242" s="51">
        <v>0</v>
      </c>
      <c r="R242" s="51">
        <v>0</v>
      </c>
      <c r="S242" s="51"/>
      <c r="T242" s="50"/>
      <c r="U242" s="50"/>
    </row>
    <row r="243" spans="1:21" ht="102.75">
      <c r="A243" s="47"/>
      <c r="B243" s="50" t="s">
        <v>577</v>
      </c>
      <c r="C243" s="50" t="s">
        <v>578</v>
      </c>
      <c r="D243" s="50" t="s">
        <v>301</v>
      </c>
      <c r="E243" s="50" t="s">
        <v>506</v>
      </c>
      <c r="F243" s="51">
        <v>3502.9</v>
      </c>
      <c r="G243" s="51">
        <v>1</v>
      </c>
      <c r="H243" s="51">
        <v>3502.9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0"/>
      <c r="Q243" s="51">
        <v>0</v>
      </c>
      <c r="R243" s="51">
        <v>0</v>
      </c>
      <c r="S243" s="51"/>
      <c r="T243" s="50"/>
      <c r="U243" s="50"/>
    </row>
    <row r="244" spans="1:21" ht="46.5">
      <c r="A244" s="47"/>
      <c r="B244" s="50" t="s">
        <v>579</v>
      </c>
      <c r="C244" s="50" t="s">
        <v>580</v>
      </c>
      <c r="D244" s="50" t="s">
        <v>301</v>
      </c>
      <c r="E244" s="50" t="s">
        <v>581</v>
      </c>
      <c r="F244" s="51">
        <v>33.53</v>
      </c>
      <c r="G244" s="51">
        <v>1</v>
      </c>
      <c r="H244" s="51">
        <v>33.53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0"/>
      <c r="Q244" s="51">
        <v>0</v>
      </c>
      <c r="R244" s="51">
        <v>0</v>
      </c>
      <c r="S244" s="51"/>
      <c r="T244" s="50"/>
      <c r="U244" s="50"/>
    </row>
    <row r="245" spans="1:21" ht="46.5">
      <c r="A245" s="47"/>
      <c r="B245" s="50" t="s">
        <v>582</v>
      </c>
      <c r="C245" s="50" t="s">
        <v>583</v>
      </c>
      <c r="D245" s="50" t="s">
        <v>301</v>
      </c>
      <c r="E245" s="50" t="s">
        <v>506</v>
      </c>
      <c r="F245" s="51">
        <v>33.53</v>
      </c>
      <c r="G245" s="51">
        <v>1</v>
      </c>
      <c r="H245" s="51">
        <v>33.53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0"/>
      <c r="Q245" s="51">
        <v>0</v>
      </c>
      <c r="R245" s="51">
        <v>0</v>
      </c>
      <c r="S245" s="51"/>
      <c r="T245" s="50"/>
      <c r="U245" s="50"/>
    </row>
    <row r="246" spans="1:21" ht="60.75">
      <c r="A246" s="47"/>
      <c r="B246" s="50" t="s">
        <v>584</v>
      </c>
      <c r="C246" s="50" t="s">
        <v>585</v>
      </c>
      <c r="D246" s="50" t="s">
        <v>301</v>
      </c>
      <c r="E246" s="50" t="s">
        <v>75</v>
      </c>
      <c r="F246" s="51">
        <v>230.18</v>
      </c>
      <c r="G246" s="51">
        <v>1</v>
      </c>
      <c r="H246" s="51">
        <v>230.18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0"/>
      <c r="Q246" s="51">
        <v>0</v>
      </c>
      <c r="R246" s="51">
        <v>0</v>
      </c>
      <c r="S246" s="51"/>
      <c r="T246" s="50"/>
      <c r="U246" s="50"/>
    </row>
    <row r="247" spans="1:21" ht="75">
      <c r="A247" s="47"/>
      <c r="B247" s="50" t="s">
        <v>586</v>
      </c>
      <c r="C247" s="50" t="s">
        <v>587</v>
      </c>
      <c r="D247" s="50" t="s">
        <v>301</v>
      </c>
      <c r="E247" s="50" t="s">
        <v>75</v>
      </c>
      <c r="F247" s="51">
        <v>230.18</v>
      </c>
      <c r="G247" s="51">
        <v>1</v>
      </c>
      <c r="H247" s="51">
        <v>230.18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0"/>
      <c r="Q247" s="51">
        <v>0</v>
      </c>
      <c r="R247" s="51">
        <v>0</v>
      </c>
      <c r="S247" s="51"/>
      <c r="T247" s="50"/>
      <c r="U247" s="50"/>
    </row>
    <row r="248" spans="1:21" ht="31.5">
      <c r="A248" s="47"/>
      <c r="B248" s="50" t="s">
        <v>588</v>
      </c>
      <c r="C248" s="50" t="s">
        <v>589</v>
      </c>
      <c r="D248" s="50" t="s">
        <v>301</v>
      </c>
      <c r="E248" s="50" t="s">
        <v>506</v>
      </c>
      <c r="F248" s="51">
        <v>150.64</v>
      </c>
      <c r="G248" s="51">
        <v>1</v>
      </c>
      <c r="H248" s="51">
        <v>150.64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0"/>
      <c r="Q248" s="51">
        <v>0</v>
      </c>
      <c r="R248" s="51">
        <v>0</v>
      </c>
      <c r="S248" s="51"/>
      <c r="T248" s="50"/>
      <c r="U248" s="50"/>
    </row>
    <row r="249" spans="1:21" ht="46.5">
      <c r="A249" s="47"/>
      <c r="B249" s="50" t="s">
        <v>590</v>
      </c>
      <c r="C249" s="50" t="s">
        <v>591</v>
      </c>
      <c r="D249" s="50" t="s">
        <v>301</v>
      </c>
      <c r="E249" s="50" t="s">
        <v>506</v>
      </c>
      <c r="F249" s="51">
        <v>24.42</v>
      </c>
      <c r="G249" s="51">
        <v>9.351</v>
      </c>
      <c r="H249" s="51">
        <v>228.351</v>
      </c>
      <c r="I249" s="51">
        <v>0</v>
      </c>
      <c r="J249" s="51">
        <v>114.19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0"/>
      <c r="Q249" s="51">
        <v>0</v>
      </c>
      <c r="R249" s="51">
        <v>114.19</v>
      </c>
      <c r="S249" s="51"/>
      <c r="T249" s="50"/>
      <c r="U249" s="50"/>
    </row>
    <row r="250" spans="1:21" ht="46.5">
      <c r="A250" s="47"/>
      <c r="B250" s="50" t="s">
        <v>592</v>
      </c>
      <c r="C250" s="50" t="s">
        <v>593</v>
      </c>
      <c r="D250" s="50" t="s">
        <v>74</v>
      </c>
      <c r="E250" s="50" t="s">
        <v>506</v>
      </c>
      <c r="F250" s="51">
        <v>20.07</v>
      </c>
      <c r="G250" s="51">
        <v>8.94</v>
      </c>
      <c r="H250" s="51">
        <v>179.426</v>
      </c>
      <c r="I250" s="51">
        <v>0</v>
      </c>
      <c r="J250" s="51">
        <v>89.72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0"/>
      <c r="Q250" s="51">
        <v>0</v>
      </c>
      <c r="R250" s="51">
        <v>89.72</v>
      </c>
      <c r="S250" s="51"/>
      <c r="T250" s="50"/>
      <c r="U250" s="50"/>
    </row>
    <row r="251" spans="1:21" ht="46.5">
      <c r="A251" s="47"/>
      <c r="B251" s="50" t="s">
        <v>594</v>
      </c>
      <c r="C251" s="50" t="s">
        <v>595</v>
      </c>
      <c r="D251" s="50" t="s">
        <v>74</v>
      </c>
      <c r="E251" s="50" t="s">
        <v>506</v>
      </c>
      <c r="F251" s="51">
        <v>22.271</v>
      </c>
      <c r="G251" s="51">
        <v>17.7</v>
      </c>
      <c r="H251" s="51">
        <v>394.197</v>
      </c>
      <c r="I251" s="51">
        <v>0</v>
      </c>
      <c r="J251" s="51">
        <v>197.1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0"/>
      <c r="Q251" s="51">
        <v>0</v>
      </c>
      <c r="R251" s="51">
        <v>197.1</v>
      </c>
      <c r="S251" s="51"/>
      <c r="T251" s="50"/>
      <c r="U251" s="50"/>
    </row>
    <row r="252" spans="1:21" ht="17.25" customHeight="1">
      <c r="A252" s="47"/>
      <c r="B252" s="52" t="s">
        <v>596</v>
      </c>
      <c r="C252" s="52"/>
      <c r="D252" s="52"/>
      <c r="E252" s="52"/>
      <c r="F252" s="52"/>
      <c r="G252" s="52"/>
      <c r="H252" s="53">
        <f>SUM(H7:H251)-0.07</f>
        <v>269424.403</v>
      </c>
      <c r="I252" s="53"/>
      <c r="J252" s="53">
        <f>SUM(J7:J251)-0.01</f>
        <v>44671.108</v>
      </c>
      <c r="K252" s="53"/>
      <c r="L252" s="53"/>
      <c r="M252" s="53">
        <f>SUM(M7:M251)</f>
        <v>35741.71777999999</v>
      </c>
      <c r="N252" s="53"/>
      <c r="O252" s="53">
        <f>SUM(O7:O251)</f>
        <v>0</v>
      </c>
      <c r="P252" s="52"/>
      <c r="Q252" s="53"/>
      <c r="R252" s="53">
        <v>8929.401</v>
      </c>
      <c r="S252" s="53"/>
      <c r="T252" s="52"/>
      <c r="U252" s="52"/>
    </row>
    <row r="253" spans="1:21" ht="19.5" customHeight="1">
      <c r="A253" s="47"/>
      <c r="B253" s="49" t="s">
        <v>597</v>
      </c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</row>
    <row r="254" spans="1:21" ht="46.5">
      <c r="A254" s="47"/>
      <c r="B254" s="50" t="s">
        <v>51</v>
      </c>
      <c r="C254" s="50" t="s">
        <v>598</v>
      </c>
      <c r="D254" s="50" t="s">
        <v>301</v>
      </c>
      <c r="E254" s="54" t="s">
        <v>506</v>
      </c>
      <c r="F254" s="51">
        <v>117</v>
      </c>
      <c r="G254" s="51">
        <v>24</v>
      </c>
      <c r="H254" s="51">
        <v>2808</v>
      </c>
      <c r="I254" s="51">
        <v>4</v>
      </c>
      <c r="J254" s="51">
        <v>468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0"/>
      <c r="Q254" s="51">
        <v>4</v>
      </c>
      <c r="R254" s="51">
        <v>468</v>
      </c>
      <c r="S254" s="51"/>
      <c r="T254" s="50"/>
      <c r="U254" s="50"/>
    </row>
    <row r="255" spans="1:21" ht="272.25">
      <c r="A255" s="47"/>
      <c r="B255" s="50" t="s">
        <v>599</v>
      </c>
      <c r="C255" s="50" t="s">
        <v>600</v>
      </c>
      <c r="D255" s="50" t="s">
        <v>301</v>
      </c>
      <c r="E255" s="54" t="s">
        <v>506</v>
      </c>
      <c r="F255" s="51">
        <v>0.649</v>
      </c>
      <c r="G255" s="51">
        <v>2800</v>
      </c>
      <c r="H255" s="51">
        <v>1817.508</v>
      </c>
      <c r="I255" s="51">
        <v>313</v>
      </c>
      <c r="J255" s="51">
        <v>203.171</v>
      </c>
      <c r="K255" s="51">
        <v>0</v>
      </c>
      <c r="L255" s="51">
        <v>0</v>
      </c>
      <c r="M255" s="51">
        <v>71.18159</v>
      </c>
      <c r="N255" s="51">
        <v>0</v>
      </c>
      <c r="O255" s="51">
        <v>0</v>
      </c>
      <c r="P255" s="50"/>
      <c r="Q255" s="51">
        <v>-3654.04</v>
      </c>
      <c r="R255" s="51">
        <v>131.99</v>
      </c>
      <c r="S255" s="51">
        <v>-97.24</v>
      </c>
      <c r="T255" s="50" t="s">
        <v>601</v>
      </c>
      <c r="U255" s="50"/>
    </row>
    <row r="256" spans="1:21" ht="201">
      <c r="A256" s="47"/>
      <c r="B256" s="50" t="s">
        <v>52</v>
      </c>
      <c r="C256" s="50" t="s">
        <v>602</v>
      </c>
      <c r="D256" s="50" t="s">
        <v>301</v>
      </c>
      <c r="E256" s="54" t="s">
        <v>506</v>
      </c>
      <c r="F256" s="51">
        <v>1.13</v>
      </c>
      <c r="G256" s="51">
        <v>360</v>
      </c>
      <c r="H256" s="51">
        <v>406.62</v>
      </c>
      <c r="I256" s="51">
        <v>38</v>
      </c>
      <c r="J256" s="51">
        <v>42.921</v>
      </c>
      <c r="K256" s="51">
        <v>0</v>
      </c>
      <c r="L256" s="51">
        <v>0</v>
      </c>
      <c r="M256" s="51">
        <v>13.05756</v>
      </c>
      <c r="N256" s="51">
        <v>0</v>
      </c>
      <c r="O256" s="51">
        <v>0</v>
      </c>
      <c r="P256" s="50"/>
      <c r="Q256" s="51">
        <v>-459.04</v>
      </c>
      <c r="R256" s="51">
        <v>29.86</v>
      </c>
      <c r="S256" s="51">
        <v>-97.68</v>
      </c>
      <c r="T256" s="50" t="s">
        <v>603</v>
      </c>
      <c r="U256" s="50"/>
    </row>
    <row r="257" spans="1:21" ht="87.75">
      <c r="A257" s="47"/>
      <c r="B257" s="50" t="s">
        <v>53</v>
      </c>
      <c r="C257" s="50" t="s">
        <v>604</v>
      </c>
      <c r="D257" s="50" t="s">
        <v>301</v>
      </c>
      <c r="E257" s="54" t="s">
        <v>506</v>
      </c>
      <c r="F257" s="51">
        <v>3.153</v>
      </c>
      <c r="G257" s="51">
        <v>141</v>
      </c>
      <c r="H257" s="51">
        <v>444.503</v>
      </c>
      <c r="I257" s="51">
        <v>20</v>
      </c>
      <c r="J257" s="51">
        <v>63.05</v>
      </c>
      <c r="K257" s="51">
        <v>0</v>
      </c>
      <c r="L257" s="51">
        <v>20</v>
      </c>
      <c r="M257" s="51">
        <v>31.5</v>
      </c>
      <c r="N257" s="51">
        <v>0</v>
      </c>
      <c r="O257" s="51">
        <v>0</v>
      </c>
      <c r="P257" s="50"/>
      <c r="Q257" s="51">
        <v>0</v>
      </c>
      <c r="R257" s="51">
        <v>31.55</v>
      </c>
      <c r="S257" s="51">
        <v>-50.05</v>
      </c>
      <c r="T257" s="50" t="s">
        <v>605</v>
      </c>
      <c r="U257" s="50"/>
    </row>
    <row r="258" spans="1:21" ht="89.25">
      <c r="A258" s="47"/>
      <c r="B258" s="50" t="s">
        <v>54</v>
      </c>
      <c r="C258" s="50" t="s">
        <v>606</v>
      </c>
      <c r="D258" s="50" t="s">
        <v>301</v>
      </c>
      <c r="E258" s="54" t="s">
        <v>506</v>
      </c>
      <c r="F258" s="51">
        <v>4.875</v>
      </c>
      <c r="G258" s="51">
        <v>760</v>
      </c>
      <c r="H258" s="51">
        <v>3705</v>
      </c>
      <c r="I258" s="51">
        <v>100</v>
      </c>
      <c r="J258" s="51">
        <v>487.5</v>
      </c>
      <c r="K258" s="51">
        <v>0</v>
      </c>
      <c r="L258" s="51">
        <v>100</v>
      </c>
      <c r="M258" s="51">
        <v>243.75</v>
      </c>
      <c r="N258" s="51">
        <v>0</v>
      </c>
      <c r="O258" s="51">
        <v>0</v>
      </c>
      <c r="P258" s="50"/>
      <c r="Q258" s="51">
        <v>0</v>
      </c>
      <c r="R258" s="51">
        <v>243.75</v>
      </c>
      <c r="S258" s="51">
        <v>-50</v>
      </c>
      <c r="T258" s="50" t="s">
        <v>605</v>
      </c>
      <c r="U258" s="50"/>
    </row>
    <row r="259" spans="1:21" ht="102.75">
      <c r="A259" s="47"/>
      <c r="B259" s="50" t="s">
        <v>55</v>
      </c>
      <c r="C259" s="50" t="s">
        <v>607</v>
      </c>
      <c r="D259" s="50" t="s">
        <v>301</v>
      </c>
      <c r="E259" s="54" t="s">
        <v>581</v>
      </c>
      <c r="F259" s="51">
        <v>4.6</v>
      </c>
      <c r="G259" s="51">
        <v>533</v>
      </c>
      <c r="H259" s="51">
        <v>2451.8</v>
      </c>
      <c r="I259" s="51">
        <v>70</v>
      </c>
      <c r="J259" s="51">
        <v>322</v>
      </c>
      <c r="K259" s="51">
        <v>0</v>
      </c>
      <c r="L259" s="51">
        <v>70</v>
      </c>
      <c r="M259" s="51">
        <v>160.3</v>
      </c>
      <c r="N259" s="51">
        <v>0</v>
      </c>
      <c r="O259" s="51">
        <v>0</v>
      </c>
      <c r="P259" s="50"/>
      <c r="Q259" s="51">
        <v>0</v>
      </c>
      <c r="R259" s="51">
        <v>161.7</v>
      </c>
      <c r="S259" s="51">
        <v>-50.22</v>
      </c>
      <c r="T259" s="50" t="s">
        <v>605</v>
      </c>
      <c r="U259" s="50"/>
    </row>
    <row r="260" spans="1:21" ht="45">
      <c r="A260" s="47"/>
      <c r="B260" s="50" t="s">
        <v>56</v>
      </c>
      <c r="C260" s="50" t="s">
        <v>608</v>
      </c>
      <c r="D260" s="50" t="s">
        <v>301</v>
      </c>
      <c r="E260" s="54" t="s">
        <v>581</v>
      </c>
      <c r="F260" s="51">
        <v>3</v>
      </c>
      <c r="G260" s="51">
        <v>398</v>
      </c>
      <c r="H260" s="51">
        <v>1194</v>
      </c>
      <c r="I260" s="51">
        <v>60</v>
      </c>
      <c r="J260" s="51">
        <v>180</v>
      </c>
      <c r="K260" s="51">
        <v>0</v>
      </c>
      <c r="L260" s="51">
        <v>60</v>
      </c>
      <c r="M260" s="51">
        <v>89.85</v>
      </c>
      <c r="N260" s="51">
        <v>0</v>
      </c>
      <c r="O260" s="51">
        <v>0</v>
      </c>
      <c r="P260" s="50"/>
      <c r="Q260" s="51">
        <v>0</v>
      </c>
      <c r="R260" s="51">
        <v>90.15</v>
      </c>
      <c r="S260" s="51">
        <v>-50.08</v>
      </c>
      <c r="T260" s="50" t="s">
        <v>609</v>
      </c>
      <c r="U260" s="50"/>
    </row>
    <row r="261" spans="1:21" ht="102">
      <c r="A261" s="47"/>
      <c r="B261" s="50" t="s">
        <v>57</v>
      </c>
      <c r="C261" s="50" t="s">
        <v>610</v>
      </c>
      <c r="D261" s="50" t="s">
        <v>301</v>
      </c>
      <c r="E261" s="54" t="s">
        <v>581</v>
      </c>
      <c r="F261" s="51">
        <v>4.6</v>
      </c>
      <c r="G261" s="51">
        <v>68</v>
      </c>
      <c r="H261" s="51">
        <v>312.8</v>
      </c>
      <c r="I261" s="51">
        <v>10</v>
      </c>
      <c r="J261" s="51">
        <v>46</v>
      </c>
      <c r="K261" s="51">
        <v>0</v>
      </c>
      <c r="L261" s="51">
        <v>10</v>
      </c>
      <c r="M261" s="51">
        <v>22.9</v>
      </c>
      <c r="N261" s="51">
        <v>0</v>
      </c>
      <c r="O261" s="51">
        <v>0</v>
      </c>
      <c r="P261" s="50"/>
      <c r="Q261" s="51">
        <v>0</v>
      </c>
      <c r="R261" s="51">
        <v>23.1</v>
      </c>
      <c r="S261" s="51">
        <v>-50.22</v>
      </c>
      <c r="T261" s="50" t="s">
        <v>605</v>
      </c>
      <c r="U261" s="50"/>
    </row>
    <row r="262" spans="1:21" ht="31.5">
      <c r="A262" s="47"/>
      <c r="B262" s="50" t="s">
        <v>58</v>
      </c>
      <c r="C262" s="50" t="s">
        <v>611</v>
      </c>
      <c r="D262" s="50" t="s">
        <v>301</v>
      </c>
      <c r="E262" s="54" t="s">
        <v>581</v>
      </c>
      <c r="F262" s="51">
        <v>21.89</v>
      </c>
      <c r="G262" s="51">
        <v>48</v>
      </c>
      <c r="H262" s="51">
        <v>1050.72</v>
      </c>
      <c r="I262" s="51">
        <v>8</v>
      </c>
      <c r="J262" s="51">
        <v>175.12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0"/>
      <c r="Q262" s="51">
        <v>8</v>
      </c>
      <c r="R262" s="51">
        <v>175.12</v>
      </c>
      <c r="S262" s="51"/>
      <c r="T262" s="50"/>
      <c r="U262" s="50"/>
    </row>
    <row r="263" spans="1:21" ht="31.5">
      <c r="A263" s="47"/>
      <c r="B263" s="50" t="s">
        <v>59</v>
      </c>
      <c r="C263" s="50" t="s">
        <v>612</v>
      </c>
      <c r="D263" s="50" t="s">
        <v>301</v>
      </c>
      <c r="E263" s="54" t="s">
        <v>581</v>
      </c>
      <c r="F263" s="51">
        <v>4.6</v>
      </c>
      <c r="G263" s="51">
        <v>136</v>
      </c>
      <c r="H263" s="51">
        <v>625.6</v>
      </c>
      <c r="I263" s="51">
        <v>20</v>
      </c>
      <c r="J263" s="51">
        <v>92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0"/>
      <c r="Q263" s="51">
        <v>20</v>
      </c>
      <c r="R263" s="51">
        <v>92</v>
      </c>
      <c r="S263" s="51"/>
      <c r="T263" s="50"/>
      <c r="U263" s="50"/>
    </row>
    <row r="264" spans="1:21" ht="31.5">
      <c r="A264" s="47"/>
      <c r="B264" s="50" t="s">
        <v>60</v>
      </c>
      <c r="C264" s="50" t="s">
        <v>613</v>
      </c>
      <c r="D264" s="50" t="s">
        <v>301</v>
      </c>
      <c r="E264" s="54" t="s">
        <v>581</v>
      </c>
      <c r="F264" s="51">
        <v>23.75</v>
      </c>
      <c r="G264" s="51">
        <v>5</v>
      </c>
      <c r="H264" s="51">
        <v>118.75</v>
      </c>
      <c r="I264" s="51">
        <v>1</v>
      </c>
      <c r="J264" s="51">
        <v>23.75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0"/>
      <c r="Q264" s="51">
        <v>1</v>
      </c>
      <c r="R264" s="51">
        <v>23.75</v>
      </c>
      <c r="S264" s="51"/>
      <c r="T264" s="50"/>
      <c r="U264" s="50"/>
    </row>
    <row r="265" spans="1:21" ht="31.5">
      <c r="A265" s="47"/>
      <c r="B265" s="50" t="s">
        <v>61</v>
      </c>
      <c r="C265" s="50" t="s">
        <v>614</v>
      </c>
      <c r="D265" s="50" t="s">
        <v>301</v>
      </c>
      <c r="E265" s="54" t="s">
        <v>581</v>
      </c>
      <c r="F265" s="51">
        <v>2.08</v>
      </c>
      <c r="G265" s="51">
        <v>60</v>
      </c>
      <c r="H265" s="51">
        <v>124.8</v>
      </c>
      <c r="I265" s="51">
        <v>10</v>
      </c>
      <c r="J265" s="51">
        <v>20.8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0"/>
      <c r="Q265" s="51">
        <v>10</v>
      </c>
      <c r="R265" s="51">
        <v>20.8</v>
      </c>
      <c r="S265" s="51"/>
      <c r="T265" s="50"/>
      <c r="U265" s="50"/>
    </row>
    <row r="266" spans="1:21" ht="102">
      <c r="A266" s="47"/>
      <c r="B266" s="50" t="s">
        <v>62</v>
      </c>
      <c r="C266" s="50" t="s">
        <v>615</v>
      </c>
      <c r="D266" s="50" t="s">
        <v>301</v>
      </c>
      <c r="E266" s="54" t="s">
        <v>616</v>
      </c>
      <c r="F266" s="51">
        <v>1.38</v>
      </c>
      <c r="G266" s="51">
        <v>15000</v>
      </c>
      <c r="H266" s="51">
        <v>20700</v>
      </c>
      <c r="I266" s="51">
        <v>2750</v>
      </c>
      <c r="J266" s="51">
        <v>3795</v>
      </c>
      <c r="K266" s="51">
        <v>0</v>
      </c>
      <c r="L266" s="51">
        <v>2750</v>
      </c>
      <c r="M266" s="51">
        <v>1897.5</v>
      </c>
      <c r="N266" s="51">
        <v>0</v>
      </c>
      <c r="O266" s="51">
        <v>0</v>
      </c>
      <c r="P266" s="50"/>
      <c r="Q266" s="51">
        <v>0</v>
      </c>
      <c r="R266" s="51">
        <v>1897.5</v>
      </c>
      <c r="S266" s="51">
        <v>-50</v>
      </c>
      <c r="T266" s="50" t="s">
        <v>605</v>
      </c>
      <c r="U266" s="50"/>
    </row>
    <row r="267" spans="1:21" ht="102">
      <c r="A267" s="47"/>
      <c r="B267" s="50" t="s">
        <v>63</v>
      </c>
      <c r="C267" s="50" t="s">
        <v>617</v>
      </c>
      <c r="D267" s="50" t="s">
        <v>301</v>
      </c>
      <c r="E267" s="54" t="s">
        <v>581</v>
      </c>
      <c r="F267" s="51">
        <v>2.97</v>
      </c>
      <c r="G267" s="51">
        <v>400</v>
      </c>
      <c r="H267" s="51">
        <v>1188</v>
      </c>
      <c r="I267" s="51">
        <v>50</v>
      </c>
      <c r="J267" s="51">
        <v>148.5</v>
      </c>
      <c r="K267" s="51">
        <v>0</v>
      </c>
      <c r="L267" s="51">
        <v>50</v>
      </c>
      <c r="M267" s="51">
        <v>74.25</v>
      </c>
      <c r="N267" s="51">
        <v>0</v>
      </c>
      <c r="O267" s="51">
        <v>0</v>
      </c>
      <c r="P267" s="50"/>
      <c r="Q267" s="51">
        <v>0</v>
      </c>
      <c r="R267" s="51">
        <v>74.25</v>
      </c>
      <c r="S267" s="51">
        <v>-50</v>
      </c>
      <c r="T267" s="50" t="s">
        <v>605</v>
      </c>
      <c r="U267" s="50"/>
    </row>
    <row r="268" spans="1:21" ht="102">
      <c r="A268" s="47"/>
      <c r="B268" s="50" t="s">
        <v>64</v>
      </c>
      <c r="C268" s="50" t="s">
        <v>618</v>
      </c>
      <c r="D268" s="50" t="s">
        <v>301</v>
      </c>
      <c r="E268" s="54" t="s">
        <v>581</v>
      </c>
      <c r="F268" s="51">
        <v>2.97</v>
      </c>
      <c r="G268" s="51">
        <v>60</v>
      </c>
      <c r="H268" s="51">
        <v>178.2</v>
      </c>
      <c r="I268" s="51">
        <v>10</v>
      </c>
      <c r="J268" s="51">
        <v>29.7</v>
      </c>
      <c r="K268" s="51">
        <v>0</v>
      </c>
      <c r="L268" s="51">
        <v>10</v>
      </c>
      <c r="M268" s="51">
        <v>14.85</v>
      </c>
      <c r="N268" s="51">
        <v>0</v>
      </c>
      <c r="O268" s="51">
        <v>0</v>
      </c>
      <c r="P268" s="50"/>
      <c r="Q268" s="51">
        <v>0</v>
      </c>
      <c r="R268" s="51">
        <v>14.85</v>
      </c>
      <c r="S268" s="51">
        <v>-50</v>
      </c>
      <c r="T268" s="50" t="s">
        <v>605</v>
      </c>
      <c r="U268" s="50"/>
    </row>
    <row r="269" spans="1:21" ht="30.75">
      <c r="A269" s="47"/>
      <c r="B269" s="50" t="s">
        <v>65</v>
      </c>
      <c r="C269" s="50" t="s">
        <v>619</v>
      </c>
      <c r="D269" s="50" t="s">
        <v>301</v>
      </c>
      <c r="E269" s="54" t="s">
        <v>581</v>
      </c>
      <c r="F269" s="51">
        <v>15</v>
      </c>
      <c r="G269" s="51">
        <v>100</v>
      </c>
      <c r="H269" s="51">
        <v>1500</v>
      </c>
      <c r="I269" s="51">
        <v>15</v>
      </c>
      <c r="J269" s="51">
        <v>225</v>
      </c>
      <c r="K269" s="51">
        <v>0</v>
      </c>
      <c r="L269" s="51">
        <v>15</v>
      </c>
      <c r="M269" s="51">
        <v>112.5</v>
      </c>
      <c r="N269" s="51">
        <v>0</v>
      </c>
      <c r="O269" s="51">
        <v>0</v>
      </c>
      <c r="P269" s="50"/>
      <c r="Q269" s="51">
        <v>0</v>
      </c>
      <c r="R269" s="51">
        <v>112.5</v>
      </c>
      <c r="S269" s="51">
        <v>-50</v>
      </c>
      <c r="T269" s="50" t="s">
        <v>605</v>
      </c>
      <c r="U269" s="50"/>
    </row>
    <row r="270" spans="1:21" ht="19.5" customHeight="1">
      <c r="A270" s="47"/>
      <c r="B270" s="52" t="s">
        <v>620</v>
      </c>
      <c r="C270" s="52"/>
      <c r="D270" s="52"/>
      <c r="E270" s="52"/>
      <c r="F270" s="52"/>
      <c r="G270" s="52"/>
      <c r="H270" s="53">
        <f>SUM(H254:H269)+0.04</f>
        <v>38626.341</v>
      </c>
      <c r="I270" s="53"/>
      <c r="J270" s="53">
        <f>SUM(J254:J269)+0.01</f>
        <v>6322.522</v>
      </c>
      <c r="K270" s="53"/>
      <c r="L270" s="53"/>
      <c r="M270" s="53">
        <f>SUM(M254:M269)</f>
        <v>2731.6391500000004</v>
      </c>
      <c r="N270" s="53"/>
      <c r="O270" s="53">
        <f>SUM(O254:O269)</f>
        <v>0</v>
      </c>
      <c r="P270" s="52"/>
      <c r="Q270" s="53"/>
      <c r="R270" s="53">
        <v>3590.87</v>
      </c>
      <c r="S270" s="53"/>
      <c r="T270" s="52"/>
      <c r="U270" s="52"/>
    </row>
    <row r="271" spans="1:21" ht="19.5" customHeight="1">
      <c r="A271" s="47"/>
      <c r="B271" s="49" t="s">
        <v>621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</row>
    <row r="272" spans="1:21" ht="31.5">
      <c r="A272" s="47"/>
      <c r="B272" s="50" t="s">
        <v>51</v>
      </c>
      <c r="C272" s="50" t="s">
        <v>622</v>
      </c>
      <c r="D272" s="50" t="s">
        <v>301</v>
      </c>
      <c r="E272" s="54" t="s">
        <v>581</v>
      </c>
      <c r="F272" s="51">
        <v>1580</v>
      </c>
      <c r="G272" s="51">
        <v>1</v>
      </c>
      <c r="H272" s="51">
        <v>1580</v>
      </c>
      <c r="I272" s="51">
        <v>1</v>
      </c>
      <c r="J272" s="51">
        <v>1580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0"/>
      <c r="Q272" s="51">
        <v>1</v>
      </c>
      <c r="R272" s="51">
        <v>1580</v>
      </c>
      <c r="S272" s="51"/>
      <c r="T272" s="50"/>
      <c r="U272" s="50"/>
    </row>
    <row r="273" spans="1:21" ht="31.5">
      <c r="A273" s="47"/>
      <c r="B273" s="50" t="s">
        <v>599</v>
      </c>
      <c r="C273" s="50" t="s">
        <v>623</v>
      </c>
      <c r="D273" s="50" t="s">
        <v>301</v>
      </c>
      <c r="E273" s="54" t="s">
        <v>581</v>
      </c>
      <c r="F273" s="51">
        <v>1350</v>
      </c>
      <c r="G273" s="51">
        <v>1</v>
      </c>
      <c r="H273" s="51">
        <v>1350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0"/>
      <c r="Q273" s="51">
        <v>0</v>
      </c>
      <c r="R273" s="51">
        <v>0</v>
      </c>
      <c r="S273" s="51"/>
      <c r="T273" s="50"/>
      <c r="U273" s="50"/>
    </row>
    <row r="274" spans="1:21" ht="31.5">
      <c r="A274" s="47"/>
      <c r="B274" s="50" t="s">
        <v>52</v>
      </c>
      <c r="C274" s="50" t="s">
        <v>624</v>
      </c>
      <c r="D274" s="50" t="s">
        <v>301</v>
      </c>
      <c r="E274" s="54" t="s">
        <v>581</v>
      </c>
      <c r="F274" s="51">
        <v>1590</v>
      </c>
      <c r="G274" s="51">
        <v>1</v>
      </c>
      <c r="H274" s="51">
        <v>1590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0"/>
      <c r="Q274" s="51">
        <v>0</v>
      </c>
      <c r="R274" s="51">
        <v>0</v>
      </c>
      <c r="S274" s="51"/>
      <c r="T274" s="50"/>
      <c r="U274" s="50"/>
    </row>
    <row r="275" spans="1:21" ht="31.5">
      <c r="A275" s="47"/>
      <c r="B275" s="50" t="s">
        <v>53</v>
      </c>
      <c r="C275" s="50" t="s">
        <v>625</v>
      </c>
      <c r="D275" s="50" t="s">
        <v>301</v>
      </c>
      <c r="E275" s="54" t="s">
        <v>581</v>
      </c>
      <c r="F275" s="51">
        <v>715</v>
      </c>
      <c r="G275" s="51">
        <v>1</v>
      </c>
      <c r="H275" s="51">
        <v>715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0"/>
      <c r="Q275" s="51">
        <v>0</v>
      </c>
      <c r="R275" s="51">
        <v>0</v>
      </c>
      <c r="S275" s="51"/>
      <c r="T275" s="50"/>
      <c r="U275" s="50"/>
    </row>
    <row r="276" spans="1:21" ht="31.5">
      <c r="A276" s="47"/>
      <c r="B276" s="50" t="s">
        <v>54</v>
      </c>
      <c r="C276" s="50" t="s">
        <v>626</v>
      </c>
      <c r="D276" s="50" t="s">
        <v>301</v>
      </c>
      <c r="E276" s="54" t="s">
        <v>581</v>
      </c>
      <c r="F276" s="51">
        <v>895</v>
      </c>
      <c r="G276" s="51">
        <v>1</v>
      </c>
      <c r="H276" s="51">
        <v>895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0"/>
      <c r="Q276" s="51">
        <v>0</v>
      </c>
      <c r="R276" s="51">
        <v>0</v>
      </c>
      <c r="S276" s="51"/>
      <c r="T276" s="50"/>
      <c r="U276" s="50"/>
    </row>
    <row r="277" spans="1:21" ht="31.5">
      <c r="A277" s="47"/>
      <c r="B277" s="50" t="s">
        <v>55</v>
      </c>
      <c r="C277" s="50" t="s">
        <v>627</v>
      </c>
      <c r="D277" s="50" t="s">
        <v>301</v>
      </c>
      <c r="E277" s="54" t="s">
        <v>581</v>
      </c>
      <c r="F277" s="51">
        <v>885</v>
      </c>
      <c r="G277" s="51">
        <v>1</v>
      </c>
      <c r="H277" s="51">
        <v>885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0"/>
      <c r="Q277" s="51">
        <v>0</v>
      </c>
      <c r="R277" s="51">
        <v>0</v>
      </c>
      <c r="S277" s="51"/>
      <c r="T277" s="50"/>
      <c r="U277" s="50"/>
    </row>
    <row r="278" spans="1:21" ht="31.5">
      <c r="A278" s="47"/>
      <c r="B278" s="50" t="s">
        <v>56</v>
      </c>
      <c r="C278" s="50" t="s">
        <v>628</v>
      </c>
      <c r="D278" s="50" t="s">
        <v>301</v>
      </c>
      <c r="E278" s="54" t="s">
        <v>506</v>
      </c>
      <c r="F278" s="51">
        <v>855</v>
      </c>
      <c r="G278" s="51">
        <v>1</v>
      </c>
      <c r="H278" s="51">
        <v>855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0"/>
      <c r="Q278" s="51">
        <v>0</v>
      </c>
      <c r="R278" s="51">
        <v>0</v>
      </c>
      <c r="S278" s="51"/>
      <c r="T278" s="50"/>
      <c r="U278" s="50"/>
    </row>
    <row r="279" spans="1:21" ht="31.5">
      <c r="A279" s="47"/>
      <c r="B279" s="50" t="s">
        <v>57</v>
      </c>
      <c r="C279" s="50" t="s">
        <v>629</v>
      </c>
      <c r="D279" s="50" t="s">
        <v>301</v>
      </c>
      <c r="E279" s="54" t="s">
        <v>581</v>
      </c>
      <c r="F279" s="51">
        <v>21.2</v>
      </c>
      <c r="G279" s="51">
        <v>2</v>
      </c>
      <c r="H279" s="51">
        <v>42.4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0"/>
      <c r="Q279" s="51">
        <v>0</v>
      </c>
      <c r="R279" s="51">
        <v>0</v>
      </c>
      <c r="S279" s="51"/>
      <c r="T279" s="50"/>
      <c r="U279" s="50"/>
    </row>
    <row r="280" spans="1:21" ht="19.5" customHeight="1">
      <c r="A280" s="47"/>
      <c r="B280" s="52" t="s">
        <v>630</v>
      </c>
      <c r="C280" s="52"/>
      <c r="D280" s="52"/>
      <c r="E280" s="52"/>
      <c r="F280" s="52"/>
      <c r="G280" s="52"/>
      <c r="H280" s="53">
        <f>SUM(H272:H279)</f>
        <v>7912.4</v>
      </c>
      <c r="I280" s="53"/>
      <c r="J280" s="53">
        <f>SUM(J272:J279)</f>
        <v>1580</v>
      </c>
      <c r="K280" s="53"/>
      <c r="L280" s="53"/>
      <c r="M280" s="53">
        <f>SUM(M272:M279)</f>
        <v>0</v>
      </c>
      <c r="N280" s="53"/>
      <c r="O280" s="53">
        <f>SUM(O272:O279)</f>
        <v>0</v>
      </c>
      <c r="P280" s="52"/>
      <c r="Q280" s="53"/>
      <c r="R280" s="53">
        <v>1580</v>
      </c>
      <c r="S280" s="53"/>
      <c r="T280" s="52"/>
      <c r="U280" s="52"/>
    </row>
    <row r="281" spans="1:21" ht="19.5" customHeight="1">
      <c r="A281" s="47"/>
      <c r="B281" s="49" t="s">
        <v>631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</row>
    <row r="282" spans="1:21" ht="17.25">
      <c r="A282" s="47"/>
      <c r="B282" s="50" t="s">
        <v>51</v>
      </c>
      <c r="C282" s="50" t="s">
        <v>632</v>
      </c>
      <c r="D282" s="50" t="s">
        <v>301</v>
      </c>
      <c r="E282" s="54" t="s">
        <v>581</v>
      </c>
      <c r="F282" s="51">
        <v>29.3</v>
      </c>
      <c r="G282" s="51">
        <v>50</v>
      </c>
      <c r="H282" s="51">
        <v>1465</v>
      </c>
      <c r="I282" s="51">
        <v>50</v>
      </c>
      <c r="J282" s="51">
        <v>1465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0"/>
      <c r="Q282" s="51">
        <v>50</v>
      </c>
      <c r="R282" s="51">
        <v>1465</v>
      </c>
      <c r="S282" s="51"/>
      <c r="T282" s="50"/>
      <c r="U282" s="50"/>
    </row>
    <row r="283" spans="1:21" ht="17.25">
      <c r="A283" s="47"/>
      <c r="B283" s="50" t="s">
        <v>599</v>
      </c>
      <c r="C283" s="50" t="s">
        <v>633</v>
      </c>
      <c r="D283" s="50" t="s">
        <v>301</v>
      </c>
      <c r="E283" s="54" t="s">
        <v>581</v>
      </c>
      <c r="F283" s="51">
        <v>17.9</v>
      </c>
      <c r="G283" s="51">
        <v>50</v>
      </c>
      <c r="H283" s="51">
        <v>895</v>
      </c>
      <c r="I283" s="51">
        <v>50</v>
      </c>
      <c r="J283" s="51">
        <v>895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0"/>
      <c r="Q283" s="51">
        <v>50</v>
      </c>
      <c r="R283" s="51">
        <v>895</v>
      </c>
      <c r="S283" s="51"/>
      <c r="T283" s="50"/>
      <c r="U283" s="50"/>
    </row>
    <row r="284" spans="1:21" ht="45">
      <c r="A284" s="47"/>
      <c r="B284" s="50" t="s">
        <v>52</v>
      </c>
      <c r="C284" s="50" t="s">
        <v>634</v>
      </c>
      <c r="D284" s="50" t="s">
        <v>301</v>
      </c>
      <c r="E284" s="54" t="s">
        <v>581</v>
      </c>
      <c r="F284" s="51">
        <v>7.7</v>
      </c>
      <c r="G284" s="51">
        <v>10</v>
      </c>
      <c r="H284" s="51">
        <v>77</v>
      </c>
      <c r="I284" s="51">
        <v>10</v>
      </c>
      <c r="J284" s="51">
        <v>77</v>
      </c>
      <c r="K284" s="51">
        <v>0</v>
      </c>
      <c r="L284" s="51">
        <v>0</v>
      </c>
      <c r="M284" s="51">
        <v>38.5</v>
      </c>
      <c r="N284" s="51">
        <v>0</v>
      </c>
      <c r="O284" s="51">
        <v>0</v>
      </c>
      <c r="P284" s="50"/>
      <c r="Q284" s="51">
        <v>10</v>
      </c>
      <c r="R284" s="51">
        <v>38.5</v>
      </c>
      <c r="S284" s="51"/>
      <c r="T284" s="50" t="s">
        <v>635</v>
      </c>
      <c r="U284" s="50"/>
    </row>
    <row r="285" spans="1:21" ht="45.75">
      <c r="A285" s="47"/>
      <c r="B285" s="50" t="s">
        <v>53</v>
      </c>
      <c r="C285" s="50" t="s">
        <v>636</v>
      </c>
      <c r="D285" s="50" t="s">
        <v>301</v>
      </c>
      <c r="E285" s="54" t="s">
        <v>581</v>
      </c>
      <c r="F285" s="51">
        <v>10</v>
      </c>
      <c r="G285" s="51">
        <v>20</v>
      </c>
      <c r="H285" s="51">
        <v>200</v>
      </c>
      <c r="I285" s="51">
        <v>20</v>
      </c>
      <c r="J285" s="51">
        <v>200</v>
      </c>
      <c r="K285" s="51">
        <v>0</v>
      </c>
      <c r="L285" s="51">
        <v>0</v>
      </c>
      <c r="M285" s="51">
        <v>100</v>
      </c>
      <c r="N285" s="51">
        <v>0</v>
      </c>
      <c r="O285" s="51">
        <v>0</v>
      </c>
      <c r="P285" s="50"/>
      <c r="Q285" s="51">
        <v>20</v>
      </c>
      <c r="R285" s="51">
        <v>100</v>
      </c>
      <c r="S285" s="51"/>
      <c r="T285" s="50" t="s">
        <v>635</v>
      </c>
      <c r="U285" s="50"/>
    </row>
    <row r="286" spans="1:21" ht="45.75">
      <c r="A286" s="47"/>
      <c r="B286" s="50" t="s">
        <v>54</v>
      </c>
      <c r="C286" s="50" t="s">
        <v>637</v>
      </c>
      <c r="D286" s="50" t="s">
        <v>301</v>
      </c>
      <c r="E286" s="54" t="s">
        <v>581</v>
      </c>
      <c r="F286" s="51">
        <v>15.4</v>
      </c>
      <c r="G286" s="51">
        <v>3</v>
      </c>
      <c r="H286" s="51">
        <v>46.2</v>
      </c>
      <c r="I286" s="51">
        <v>3</v>
      </c>
      <c r="J286" s="51">
        <v>46.2</v>
      </c>
      <c r="K286" s="51">
        <v>0</v>
      </c>
      <c r="L286" s="51">
        <v>0</v>
      </c>
      <c r="M286" s="51">
        <v>23.1</v>
      </c>
      <c r="N286" s="51">
        <v>0</v>
      </c>
      <c r="O286" s="51">
        <v>0</v>
      </c>
      <c r="P286" s="50"/>
      <c r="Q286" s="51">
        <v>3</v>
      </c>
      <c r="R286" s="51">
        <v>23.1</v>
      </c>
      <c r="S286" s="51"/>
      <c r="T286" s="50" t="s">
        <v>635</v>
      </c>
      <c r="U286" s="50"/>
    </row>
    <row r="287" spans="1:21" ht="16.5">
      <c r="A287" s="47"/>
      <c r="B287" s="50" t="s">
        <v>55</v>
      </c>
      <c r="C287" s="50" t="s">
        <v>638</v>
      </c>
      <c r="D287" s="50" t="s">
        <v>301</v>
      </c>
      <c r="E287" s="54" t="s">
        <v>581</v>
      </c>
      <c r="F287" s="51">
        <v>55</v>
      </c>
      <c r="G287" s="51">
        <v>1</v>
      </c>
      <c r="H287" s="51">
        <v>55</v>
      </c>
      <c r="I287" s="51">
        <v>1</v>
      </c>
      <c r="J287" s="51">
        <v>55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0"/>
      <c r="Q287" s="51">
        <v>1</v>
      </c>
      <c r="R287" s="51">
        <v>55</v>
      </c>
      <c r="S287" s="51"/>
      <c r="T287" s="50"/>
      <c r="U287" s="50"/>
    </row>
    <row r="288" spans="1:21" ht="30.75">
      <c r="A288" s="47"/>
      <c r="B288" s="50" t="s">
        <v>56</v>
      </c>
      <c r="C288" s="50" t="s">
        <v>639</v>
      </c>
      <c r="D288" s="50" t="s">
        <v>301</v>
      </c>
      <c r="E288" s="54" t="s">
        <v>581</v>
      </c>
      <c r="F288" s="51">
        <v>57</v>
      </c>
      <c r="G288" s="51">
        <v>1</v>
      </c>
      <c r="H288" s="51">
        <v>57</v>
      </c>
      <c r="I288" s="51">
        <v>1</v>
      </c>
      <c r="J288" s="51">
        <v>57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0"/>
      <c r="Q288" s="51">
        <v>1</v>
      </c>
      <c r="R288" s="51">
        <v>57</v>
      </c>
      <c r="S288" s="51"/>
      <c r="T288" s="50"/>
      <c r="U288" s="50"/>
    </row>
    <row r="289" spans="1:21" ht="17.25">
      <c r="A289" s="47"/>
      <c r="B289" s="50" t="s">
        <v>57</v>
      </c>
      <c r="C289" s="50" t="s">
        <v>640</v>
      </c>
      <c r="D289" s="50" t="s">
        <v>301</v>
      </c>
      <c r="E289" s="54" t="s">
        <v>581</v>
      </c>
      <c r="F289" s="51">
        <v>62</v>
      </c>
      <c r="G289" s="51">
        <v>12</v>
      </c>
      <c r="H289" s="51">
        <v>744</v>
      </c>
      <c r="I289" s="51">
        <v>12</v>
      </c>
      <c r="J289" s="51">
        <v>744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0"/>
      <c r="Q289" s="51">
        <v>12</v>
      </c>
      <c r="R289" s="51">
        <v>744</v>
      </c>
      <c r="S289" s="51"/>
      <c r="T289" s="50"/>
      <c r="U289" s="50"/>
    </row>
    <row r="290" spans="1:21" ht="31.5">
      <c r="A290" s="47"/>
      <c r="B290" s="50" t="s">
        <v>58</v>
      </c>
      <c r="C290" s="50" t="s">
        <v>641</v>
      </c>
      <c r="D290" s="50" t="s">
        <v>301</v>
      </c>
      <c r="E290" s="54" t="s">
        <v>581</v>
      </c>
      <c r="F290" s="51">
        <v>750</v>
      </c>
      <c r="G290" s="51">
        <v>1</v>
      </c>
      <c r="H290" s="51">
        <v>750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0"/>
      <c r="Q290" s="51">
        <v>0</v>
      </c>
      <c r="R290" s="51">
        <v>0</v>
      </c>
      <c r="S290" s="51"/>
      <c r="T290" s="50"/>
      <c r="U290" s="50"/>
    </row>
    <row r="291" spans="1:21" ht="31.5">
      <c r="A291" s="47"/>
      <c r="B291" s="50" t="s">
        <v>59</v>
      </c>
      <c r="C291" s="50" t="s">
        <v>642</v>
      </c>
      <c r="D291" s="50" t="s">
        <v>301</v>
      </c>
      <c r="E291" s="54" t="s">
        <v>581</v>
      </c>
      <c r="F291" s="51">
        <v>540</v>
      </c>
      <c r="G291" s="51">
        <v>1</v>
      </c>
      <c r="H291" s="51">
        <v>540</v>
      </c>
      <c r="I291" s="51">
        <v>1</v>
      </c>
      <c r="J291" s="51">
        <v>540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0"/>
      <c r="Q291" s="51">
        <v>1</v>
      </c>
      <c r="R291" s="51">
        <v>540</v>
      </c>
      <c r="S291" s="51"/>
      <c r="T291" s="50"/>
      <c r="U291" s="50"/>
    </row>
    <row r="292" spans="1:21" ht="31.5">
      <c r="A292" s="47"/>
      <c r="B292" s="50" t="s">
        <v>60</v>
      </c>
      <c r="C292" s="50" t="s">
        <v>643</v>
      </c>
      <c r="D292" s="50" t="s">
        <v>301</v>
      </c>
      <c r="E292" s="54" t="s">
        <v>581</v>
      </c>
      <c r="F292" s="51">
        <v>260</v>
      </c>
      <c r="G292" s="51">
        <v>1</v>
      </c>
      <c r="H292" s="51">
        <v>260</v>
      </c>
      <c r="I292" s="51">
        <v>1</v>
      </c>
      <c r="J292" s="51">
        <v>260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0"/>
      <c r="Q292" s="51">
        <v>1</v>
      </c>
      <c r="R292" s="51">
        <v>260</v>
      </c>
      <c r="S292" s="51"/>
      <c r="T292" s="50"/>
      <c r="U292" s="50"/>
    </row>
    <row r="293" spans="1:21" ht="46.5">
      <c r="A293" s="47"/>
      <c r="B293" s="50" t="s">
        <v>61</v>
      </c>
      <c r="C293" s="50" t="s">
        <v>644</v>
      </c>
      <c r="D293" s="50" t="s">
        <v>301</v>
      </c>
      <c r="E293" s="54" t="s">
        <v>581</v>
      </c>
      <c r="F293" s="51">
        <v>260</v>
      </c>
      <c r="G293" s="51">
        <v>1</v>
      </c>
      <c r="H293" s="51">
        <v>260</v>
      </c>
      <c r="I293" s="51">
        <v>1</v>
      </c>
      <c r="J293" s="51">
        <v>260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0"/>
      <c r="Q293" s="51">
        <v>1</v>
      </c>
      <c r="R293" s="51">
        <v>260</v>
      </c>
      <c r="S293" s="51"/>
      <c r="T293" s="50"/>
      <c r="U293" s="50"/>
    </row>
    <row r="294" spans="1:21" ht="46.5">
      <c r="A294" s="47"/>
      <c r="B294" s="50" t="s">
        <v>62</v>
      </c>
      <c r="C294" s="50" t="s">
        <v>645</v>
      </c>
      <c r="D294" s="50" t="s">
        <v>301</v>
      </c>
      <c r="E294" s="54" t="s">
        <v>581</v>
      </c>
      <c r="F294" s="51">
        <v>4483.7</v>
      </c>
      <c r="G294" s="51">
        <v>1</v>
      </c>
      <c r="H294" s="51">
        <v>4483.7</v>
      </c>
      <c r="I294" s="51">
        <v>1</v>
      </c>
      <c r="J294" s="51">
        <v>4483.7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0"/>
      <c r="Q294" s="51">
        <v>1</v>
      </c>
      <c r="R294" s="51">
        <v>4483.7</v>
      </c>
      <c r="S294" s="51"/>
      <c r="T294" s="50"/>
      <c r="U294" s="50"/>
    </row>
    <row r="295" spans="1:21" ht="31.5">
      <c r="A295" s="47"/>
      <c r="B295" s="50" t="s">
        <v>63</v>
      </c>
      <c r="C295" s="50" t="s">
        <v>646</v>
      </c>
      <c r="D295" s="50" t="s">
        <v>301</v>
      </c>
      <c r="E295" s="54" t="s">
        <v>581</v>
      </c>
      <c r="F295" s="51">
        <v>33.5</v>
      </c>
      <c r="G295" s="51">
        <v>10</v>
      </c>
      <c r="H295" s="51">
        <v>335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0"/>
      <c r="Q295" s="51">
        <v>0</v>
      </c>
      <c r="R295" s="51">
        <v>0</v>
      </c>
      <c r="S295" s="51"/>
      <c r="T295" s="50"/>
      <c r="U295" s="50"/>
    </row>
    <row r="296" spans="1:21" ht="73.5">
      <c r="A296" s="47"/>
      <c r="B296" s="50" t="s">
        <v>64</v>
      </c>
      <c r="C296" s="50" t="s">
        <v>647</v>
      </c>
      <c r="D296" s="50" t="s">
        <v>301</v>
      </c>
      <c r="E296" s="54" t="s">
        <v>581</v>
      </c>
      <c r="F296" s="51">
        <v>18.4</v>
      </c>
      <c r="G296" s="51">
        <v>2</v>
      </c>
      <c r="H296" s="51">
        <v>36.8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0"/>
      <c r="Q296" s="51">
        <v>0</v>
      </c>
      <c r="R296" s="51">
        <v>0</v>
      </c>
      <c r="S296" s="51"/>
      <c r="T296" s="50"/>
      <c r="U296" s="50"/>
    </row>
    <row r="297" spans="1:21" ht="60.75">
      <c r="A297" s="47"/>
      <c r="B297" s="50" t="s">
        <v>65</v>
      </c>
      <c r="C297" s="50" t="s">
        <v>648</v>
      </c>
      <c r="D297" s="50" t="s">
        <v>301</v>
      </c>
      <c r="E297" s="54" t="s">
        <v>649</v>
      </c>
      <c r="F297" s="51">
        <v>0.425</v>
      </c>
      <c r="G297" s="51">
        <v>50</v>
      </c>
      <c r="H297" s="51">
        <v>21.25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0"/>
      <c r="Q297" s="51">
        <v>0</v>
      </c>
      <c r="R297" s="51">
        <v>0</v>
      </c>
      <c r="S297" s="51"/>
      <c r="T297" s="50"/>
      <c r="U297" s="50"/>
    </row>
    <row r="298" spans="1:21" ht="60.75">
      <c r="A298" s="47"/>
      <c r="B298" s="50" t="s">
        <v>66</v>
      </c>
      <c r="C298" s="50" t="s">
        <v>650</v>
      </c>
      <c r="D298" s="50" t="s">
        <v>301</v>
      </c>
      <c r="E298" s="54" t="s">
        <v>649</v>
      </c>
      <c r="F298" s="51">
        <v>0.32</v>
      </c>
      <c r="G298" s="51">
        <v>150</v>
      </c>
      <c r="H298" s="51">
        <v>48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0"/>
      <c r="Q298" s="51">
        <v>0</v>
      </c>
      <c r="R298" s="51">
        <v>0</v>
      </c>
      <c r="S298" s="51"/>
      <c r="T298" s="50"/>
      <c r="U298" s="50"/>
    </row>
    <row r="299" spans="1:21" ht="30.75">
      <c r="A299" s="47"/>
      <c r="B299" s="50" t="s">
        <v>67</v>
      </c>
      <c r="C299" s="50" t="s">
        <v>651</v>
      </c>
      <c r="D299" s="50" t="s">
        <v>301</v>
      </c>
      <c r="E299" s="54" t="s">
        <v>649</v>
      </c>
      <c r="F299" s="51">
        <v>795</v>
      </c>
      <c r="G299" s="51">
        <v>1</v>
      </c>
      <c r="H299" s="51">
        <v>795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0"/>
      <c r="Q299" s="51">
        <v>0</v>
      </c>
      <c r="R299" s="51">
        <v>0</v>
      </c>
      <c r="S299" s="51"/>
      <c r="T299" s="50"/>
      <c r="U299" s="50"/>
    </row>
    <row r="300" spans="1:21" ht="31.5">
      <c r="A300" s="47"/>
      <c r="B300" s="50" t="s">
        <v>68</v>
      </c>
      <c r="C300" s="50" t="s">
        <v>652</v>
      </c>
      <c r="D300" s="50" t="s">
        <v>301</v>
      </c>
      <c r="E300" s="54" t="s">
        <v>649</v>
      </c>
      <c r="F300" s="51">
        <v>31.6</v>
      </c>
      <c r="G300" s="51">
        <v>8</v>
      </c>
      <c r="H300" s="51">
        <v>252.8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0"/>
      <c r="Q300" s="51">
        <v>0</v>
      </c>
      <c r="R300" s="51">
        <v>0</v>
      </c>
      <c r="S300" s="51"/>
      <c r="T300" s="50"/>
      <c r="U300" s="50"/>
    </row>
    <row r="301" spans="1:21" ht="75">
      <c r="A301" s="47"/>
      <c r="B301" s="50" t="s">
        <v>69</v>
      </c>
      <c r="C301" s="50" t="s">
        <v>653</v>
      </c>
      <c r="D301" s="50" t="s">
        <v>301</v>
      </c>
      <c r="E301" s="54" t="s">
        <v>581</v>
      </c>
      <c r="F301" s="51">
        <v>1232.42</v>
      </c>
      <c r="G301" s="51">
        <v>1</v>
      </c>
      <c r="H301" s="51">
        <v>1232.42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0"/>
      <c r="Q301" s="51">
        <v>0</v>
      </c>
      <c r="R301" s="51">
        <v>0</v>
      </c>
      <c r="S301" s="51"/>
      <c r="T301" s="50"/>
      <c r="U301" s="50"/>
    </row>
    <row r="302" spans="1:21" ht="31.5">
      <c r="A302" s="47"/>
      <c r="B302" s="50" t="s">
        <v>70</v>
      </c>
      <c r="C302" s="50" t="s">
        <v>654</v>
      </c>
      <c r="D302" s="50" t="s">
        <v>301</v>
      </c>
      <c r="E302" s="54" t="s">
        <v>581</v>
      </c>
      <c r="F302" s="51">
        <v>19.167</v>
      </c>
      <c r="G302" s="51">
        <v>17</v>
      </c>
      <c r="H302" s="51">
        <v>325.839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0"/>
      <c r="Q302" s="51">
        <v>0</v>
      </c>
      <c r="R302" s="51">
        <v>0</v>
      </c>
      <c r="S302" s="51"/>
      <c r="T302" s="50"/>
      <c r="U302" s="50"/>
    </row>
    <row r="303" spans="1:21" ht="45">
      <c r="A303" s="47"/>
      <c r="B303" s="50" t="s">
        <v>655</v>
      </c>
      <c r="C303" s="50" t="s">
        <v>656</v>
      </c>
      <c r="D303" s="50" t="s">
        <v>301</v>
      </c>
      <c r="E303" s="54" t="s">
        <v>581</v>
      </c>
      <c r="F303" s="51">
        <v>173.44</v>
      </c>
      <c r="G303" s="51">
        <v>1</v>
      </c>
      <c r="H303" s="51">
        <v>173.44</v>
      </c>
      <c r="I303" s="51">
        <v>0</v>
      </c>
      <c r="J303" s="51">
        <v>0</v>
      </c>
      <c r="K303" s="51">
        <v>0</v>
      </c>
      <c r="L303" s="51">
        <v>0</v>
      </c>
      <c r="M303" s="51">
        <v>78.14925</v>
      </c>
      <c r="N303" s="51">
        <v>0</v>
      </c>
      <c r="O303" s="51">
        <v>0</v>
      </c>
      <c r="P303" s="50"/>
      <c r="Q303" s="51">
        <v>0</v>
      </c>
      <c r="R303" s="51">
        <v>-78.15</v>
      </c>
      <c r="S303" s="51"/>
      <c r="T303" s="50" t="s">
        <v>635</v>
      </c>
      <c r="U303" s="50"/>
    </row>
    <row r="304" spans="1:21" ht="19.5" customHeight="1">
      <c r="A304" s="47"/>
      <c r="B304" s="52" t="s">
        <v>657</v>
      </c>
      <c r="C304" s="52"/>
      <c r="D304" s="52"/>
      <c r="E304" s="52"/>
      <c r="F304" s="52"/>
      <c r="G304" s="52"/>
      <c r="H304" s="53">
        <f>SUM(H282:H303)</f>
        <v>13053.449</v>
      </c>
      <c r="I304" s="53"/>
      <c r="J304" s="53">
        <f>SUM(J282:J303)</f>
        <v>9082.9</v>
      </c>
      <c r="K304" s="53"/>
      <c r="L304" s="53"/>
      <c r="M304" s="53">
        <f>SUM(M282:M303)</f>
        <v>239.74925</v>
      </c>
      <c r="N304" s="53"/>
      <c r="O304" s="53">
        <f>SUM(O282:O303)</f>
        <v>0</v>
      </c>
      <c r="P304" s="52"/>
      <c r="Q304" s="53"/>
      <c r="R304" s="53">
        <v>8843.15</v>
      </c>
      <c r="S304" s="53"/>
      <c r="T304" s="52"/>
      <c r="U304" s="52"/>
    </row>
    <row r="305" spans="1:21" ht="19.5" customHeight="1">
      <c r="A305" s="47"/>
      <c r="B305" s="49" t="s">
        <v>658</v>
      </c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</row>
    <row r="306" spans="1:21" ht="75">
      <c r="A306" s="47"/>
      <c r="B306" s="50" t="s">
        <v>51</v>
      </c>
      <c r="C306" s="50" t="s">
        <v>659</v>
      </c>
      <c r="D306" s="50" t="s">
        <v>301</v>
      </c>
      <c r="E306" s="54" t="s">
        <v>581</v>
      </c>
      <c r="F306" s="51">
        <v>900</v>
      </c>
      <c r="G306" s="51">
        <v>1</v>
      </c>
      <c r="H306" s="51">
        <v>900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0"/>
      <c r="Q306" s="51">
        <v>0</v>
      </c>
      <c r="R306" s="51">
        <v>0</v>
      </c>
      <c r="S306" s="51"/>
      <c r="T306" s="50"/>
      <c r="U306" s="50"/>
    </row>
    <row r="307" spans="1:21" ht="46.5">
      <c r="A307" s="47"/>
      <c r="B307" s="50" t="s">
        <v>599</v>
      </c>
      <c r="C307" s="50" t="s">
        <v>660</v>
      </c>
      <c r="D307" s="50" t="s">
        <v>301</v>
      </c>
      <c r="E307" s="54" t="s">
        <v>581</v>
      </c>
      <c r="F307" s="51">
        <v>86.64</v>
      </c>
      <c r="G307" s="51">
        <v>3</v>
      </c>
      <c r="H307" s="51">
        <v>259.92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0"/>
      <c r="Q307" s="51">
        <v>0</v>
      </c>
      <c r="R307" s="51">
        <v>0</v>
      </c>
      <c r="S307" s="51"/>
      <c r="T307" s="50"/>
      <c r="U307" s="50"/>
    </row>
    <row r="308" spans="1:21" ht="75">
      <c r="A308" s="47"/>
      <c r="B308" s="50" t="s">
        <v>52</v>
      </c>
      <c r="C308" s="50" t="s">
        <v>661</v>
      </c>
      <c r="D308" s="50" t="s">
        <v>301</v>
      </c>
      <c r="E308" s="54" t="s">
        <v>581</v>
      </c>
      <c r="F308" s="51">
        <v>1130</v>
      </c>
      <c r="G308" s="51">
        <v>1</v>
      </c>
      <c r="H308" s="51">
        <v>1130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0"/>
      <c r="Q308" s="51">
        <v>0</v>
      </c>
      <c r="R308" s="51">
        <v>0</v>
      </c>
      <c r="S308" s="51"/>
      <c r="T308" s="50"/>
      <c r="U308" s="50"/>
    </row>
    <row r="309" spans="1:21" ht="19.5" customHeight="1">
      <c r="A309" s="47"/>
      <c r="B309" s="52" t="s">
        <v>662</v>
      </c>
      <c r="C309" s="52"/>
      <c r="D309" s="52"/>
      <c r="E309" s="52"/>
      <c r="F309" s="52"/>
      <c r="G309" s="52"/>
      <c r="H309" s="53">
        <f>SUM(H306:H308)</f>
        <v>2289.92</v>
      </c>
      <c r="I309" s="53"/>
      <c r="J309" s="53">
        <f>SUM(J306:J308)</f>
        <v>0</v>
      </c>
      <c r="K309" s="53"/>
      <c r="L309" s="53"/>
      <c r="M309" s="53">
        <f>SUM(M306:M308)</f>
        <v>0</v>
      </c>
      <c r="N309" s="53"/>
      <c r="O309" s="53">
        <f>SUM(O306:O308)</f>
        <v>0</v>
      </c>
      <c r="P309" s="52"/>
      <c r="Q309" s="53"/>
      <c r="R309" s="53">
        <v>0</v>
      </c>
      <c r="S309" s="53"/>
      <c r="T309" s="52"/>
      <c r="U309" s="52"/>
    </row>
    <row r="310" spans="1:21" ht="19.5" customHeight="1">
      <c r="A310" s="47"/>
      <c r="B310" s="49" t="s">
        <v>663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</row>
    <row r="311" spans="1:21" ht="45">
      <c r="A311" s="47"/>
      <c r="B311" s="50" t="s">
        <v>51</v>
      </c>
      <c r="C311" s="50" t="s">
        <v>664</v>
      </c>
      <c r="D311" s="50" t="s">
        <v>301</v>
      </c>
      <c r="E311" s="54" t="s">
        <v>506</v>
      </c>
      <c r="F311" s="51">
        <v>1625</v>
      </c>
      <c r="G311" s="51">
        <v>2</v>
      </c>
      <c r="H311" s="51">
        <v>3250</v>
      </c>
      <c r="I311" s="51">
        <v>2</v>
      </c>
      <c r="J311" s="51">
        <v>3250</v>
      </c>
      <c r="K311" s="51">
        <v>0</v>
      </c>
      <c r="L311" s="51">
        <v>2</v>
      </c>
      <c r="M311" s="51">
        <v>1624</v>
      </c>
      <c r="N311" s="51">
        <v>0</v>
      </c>
      <c r="O311" s="51">
        <v>0</v>
      </c>
      <c r="P311" s="50"/>
      <c r="Q311" s="51">
        <v>0</v>
      </c>
      <c r="R311" s="51">
        <v>1626</v>
      </c>
      <c r="S311" s="51">
        <v>-50.03</v>
      </c>
      <c r="T311" s="50" t="s">
        <v>665</v>
      </c>
      <c r="U311" s="50"/>
    </row>
    <row r="312" spans="1:21" ht="59.25">
      <c r="A312" s="47"/>
      <c r="B312" s="50" t="s">
        <v>599</v>
      </c>
      <c r="C312" s="50" t="s">
        <v>666</v>
      </c>
      <c r="D312" s="50" t="s">
        <v>301</v>
      </c>
      <c r="E312" s="54" t="s">
        <v>506</v>
      </c>
      <c r="F312" s="51">
        <v>1825</v>
      </c>
      <c r="G312" s="51">
        <v>3</v>
      </c>
      <c r="H312" s="51">
        <v>5475</v>
      </c>
      <c r="I312" s="51">
        <v>3</v>
      </c>
      <c r="J312" s="51">
        <v>5475</v>
      </c>
      <c r="K312" s="51">
        <v>0</v>
      </c>
      <c r="L312" s="51">
        <v>3</v>
      </c>
      <c r="M312" s="51">
        <v>2737.5</v>
      </c>
      <c r="N312" s="51">
        <v>0</v>
      </c>
      <c r="O312" s="51">
        <v>0</v>
      </c>
      <c r="P312" s="50"/>
      <c r="Q312" s="51">
        <v>0</v>
      </c>
      <c r="R312" s="51">
        <v>2737.5</v>
      </c>
      <c r="S312" s="51">
        <v>-50</v>
      </c>
      <c r="T312" s="50" t="s">
        <v>667</v>
      </c>
      <c r="U312" s="50"/>
    </row>
    <row r="313" spans="1:21" ht="60.75">
      <c r="A313" s="47"/>
      <c r="B313" s="50" t="s">
        <v>52</v>
      </c>
      <c r="C313" s="50" t="s">
        <v>668</v>
      </c>
      <c r="D313" s="50" t="s">
        <v>301</v>
      </c>
      <c r="E313" s="54" t="s">
        <v>649</v>
      </c>
      <c r="F313" s="51">
        <v>2337.05</v>
      </c>
      <c r="G313" s="51">
        <v>1</v>
      </c>
      <c r="H313" s="51">
        <v>2337.05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0"/>
      <c r="Q313" s="51">
        <v>0</v>
      </c>
      <c r="R313" s="51">
        <v>0</v>
      </c>
      <c r="S313" s="51"/>
      <c r="T313" s="50"/>
      <c r="U313" s="50"/>
    </row>
    <row r="314" spans="1:21" ht="45.75">
      <c r="A314" s="47"/>
      <c r="B314" s="50" t="s">
        <v>53</v>
      </c>
      <c r="C314" s="50" t="s">
        <v>669</v>
      </c>
      <c r="D314" s="50" t="s">
        <v>301</v>
      </c>
      <c r="E314" s="54" t="s">
        <v>506</v>
      </c>
      <c r="F314" s="51">
        <v>976.83</v>
      </c>
      <c r="G314" s="51">
        <v>6</v>
      </c>
      <c r="H314" s="51">
        <v>5860.98</v>
      </c>
      <c r="I314" s="51">
        <v>0</v>
      </c>
      <c r="J314" s="51">
        <v>0</v>
      </c>
      <c r="K314" s="51">
        <v>976.83</v>
      </c>
      <c r="L314" s="51">
        <v>6</v>
      </c>
      <c r="M314" s="51">
        <v>5860.98</v>
      </c>
      <c r="N314" s="51">
        <v>6</v>
      </c>
      <c r="O314" s="51">
        <v>5860.98</v>
      </c>
      <c r="P314" s="50" t="s">
        <v>670</v>
      </c>
      <c r="Q314" s="51">
        <v>-6</v>
      </c>
      <c r="R314" s="51">
        <v>-5860.98</v>
      </c>
      <c r="S314" s="51">
        <v>0</v>
      </c>
      <c r="T314" s="50" t="s">
        <v>671</v>
      </c>
      <c r="U314" s="50"/>
    </row>
    <row r="315" spans="1:21" ht="45.75">
      <c r="A315" s="47"/>
      <c r="B315" s="50" t="s">
        <v>54</v>
      </c>
      <c r="C315" s="50" t="s">
        <v>672</v>
      </c>
      <c r="D315" s="50" t="s">
        <v>301</v>
      </c>
      <c r="E315" s="54" t="s">
        <v>506</v>
      </c>
      <c r="F315" s="51">
        <v>741.77</v>
      </c>
      <c r="G315" s="51">
        <v>8</v>
      </c>
      <c r="H315" s="51">
        <v>5934.16</v>
      </c>
      <c r="I315" s="51">
        <v>0</v>
      </c>
      <c r="J315" s="51">
        <v>0</v>
      </c>
      <c r="K315" s="51">
        <v>741.7</v>
      </c>
      <c r="L315" s="51">
        <v>8</v>
      </c>
      <c r="M315" s="51">
        <v>2966.8</v>
      </c>
      <c r="N315" s="51">
        <v>1</v>
      </c>
      <c r="O315" s="51">
        <v>741.7</v>
      </c>
      <c r="P315" s="50" t="s">
        <v>673</v>
      </c>
      <c r="Q315" s="51">
        <v>-8</v>
      </c>
      <c r="R315" s="51">
        <v>-2966.8</v>
      </c>
      <c r="S315" s="51">
        <v>-50</v>
      </c>
      <c r="T315" s="50" t="s">
        <v>671</v>
      </c>
      <c r="U315" s="50"/>
    </row>
    <row r="316" spans="1:21" ht="59.25">
      <c r="A316" s="47"/>
      <c r="B316" s="50" t="s">
        <v>55</v>
      </c>
      <c r="C316" s="50" t="s">
        <v>674</v>
      </c>
      <c r="D316" s="50" t="s">
        <v>301</v>
      </c>
      <c r="E316" s="54" t="s">
        <v>649</v>
      </c>
      <c r="F316" s="51">
        <v>3622.5</v>
      </c>
      <c r="G316" s="51">
        <v>1</v>
      </c>
      <c r="H316" s="51">
        <v>3622.5</v>
      </c>
      <c r="I316" s="51">
        <v>0</v>
      </c>
      <c r="J316" s="51">
        <v>0</v>
      </c>
      <c r="K316" s="51">
        <v>0</v>
      </c>
      <c r="L316" s="51">
        <v>1</v>
      </c>
      <c r="M316" s="51">
        <v>1810</v>
      </c>
      <c r="N316" s="51">
        <v>0</v>
      </c>
      <c r="O316" s="51">
        <v>0</v>
      </c>
      <c r="P316" s="50"/>
      <c r="Q316" s="51">
        <v>-1</v>
      </c>
      <c r="R316" s="51">
        <v>-1810</v>
      </c>
      <c r="S316" s="51">
        <v>-50.03</v>
      </c>
      <c r="T316" s="50" t="s">
        <v>667</v>
      </c>
      <c r="U316" s="50"/>
    </row>
    <row r="317" spans="1:21" ht="17.25" customHeight="1">
      <c r="A317" s="47"/>
      <c r="B317" s="52" t="s">
        <v>675</v>
      </c>
      <c r="C317" s="52"/>
      <c r="D317" s="52"/>
      <c r="E317" s="52"/>
      <c r="F317" s="52"/>
      <c r="G317" s="52"/>
      <c r="H317" s="53">
        <f>SUM(H311:H316)</f>
        <v>26479.69</v>
      </c>
      <c r="I317" s="53"/>
      <c r="J317" s="53">
        <f>SUM(J311:J316)</f>
        <v>8725</v>
      </c>
      <c r="K317" s="53"/>
      <c r="L317" s="53"/>
      <c r="M317" s="53">
        <f>SUM(M311:M316)</f>
        <v>14999.279999999999</v>
      </c>
      <c r="N317" s="53"/>
      <c r="O317" s="53">
        <f>SUM(O311:O316)</f>
        <v>6602.679999999999</v>
      </c>
      <c r="P317" s="52"/>
      <c r="Q317" s="53"/>
      <c r="R317" s="53">
        <v>-6274.28</v>
      </c>
      <c r="S317" s="53"/>
      <c r="T317" s="52"/>
      <c r="U317" s="52"/>
    </row>
    <row r="318" spans="1:21" ht="19.5" customHeight="1">
      <c r="A318" s="47"/>
      <c r="B318" s="49" t="s">
        <v>676</v>
      </c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</row>
    <row r="319" spans="1:21" ht="31.5">
      <c r="A319" s="47"/>
      <c r="B319" s="50" t="s">
        <v>51</v>
      </c>
      <c r="C319" s="50" t="s">
        <v>677</v>
      </c>
      <c r="D319" s="50" t="s">
        <v>301</v>
      </c>
      <c r="E319" s="54" t="s">
        <v>649</v>
      </c>
      <c r="F319" s="51">
        <v>15.87</v>
      </c>
      <c r="G319" s="51">
        <v>3</v>
      </c>
      <c r="H319" s="51">
        <v>47.61</v>
      </c>
      <c r="I319" s="51">
        <v>3</v>
      </c>
      <c r="J319" s="51">
        <v>47.61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0"/>
      <c r="Q319" s="51">
        <v>3</v>
      </c>
      <c r="R319" s="51">
        <v>47.61</v>
      </c>
      <c r="S319" s="51"/>
      <c r="T319" s="50"/>
      <c r="U319" s="50"/>
    </row>
    <row r="320" spans="1:21" ht="31.5">
      <c r="A320" s="47"/>
      <c r="B320" s="50" t="s">
        <v>599</v>
      </c>
      <c r="C320" s="50" t="s">
        <v>678</v>
      </c>
      <c r="D320" s="50" t="s">
        <v>301</v>
      </c>
      <c r="E320" s="54" t="s">
        <v>649</v>
      </c>
      <c r="F320" s="51">
        <v>2.6</v>
      </c>
      <c r="G320" s="51">
        <v>24</v>
      </c>
      <c r="H320" s="51">
        <v>62.4</v>
      </c>
      <c r="I320" s="51">
        <v>24</v>
      </c>
      <c r="J320" s="51">
        <v>62.4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0"/>
      <c r="Q320" s="51">
        <v>24</v>
      </c>
      <c r="R320" s="51">
        <v>62.4</v>
      </c>
      <c r="S320" s="51"/>
      <c r="T320" s="50"/>
      <c r="U320" s="50"/>
    </row>
    <row r="321" spans="1:21" ht="45.75">
      <c r="A321" s="47"/>
      <c r="B321" s="50" t="s">
        <v>52</v>
      </c>
      <c r="C321" s="50" t="s">
        <v>679</v>
      </c>
      <c r="D321" s="50" t="s">
        <v>301</v>
      </c>
      <c r="E321" s="54" t="s">
        <v>649</v>
      </c>
      <c r="F321" s="51">
        <v>2.3</v>
      </c>
      <c r="G321" s="51">
        <v>24</v>
      </c>
      <c r="H321" s="51">
        <v>55.2</v>
      </c>
      <c r="I321" s="51">
        <v>24</v>
      </c>
      <c r="J321" s="51">
        <v>55.2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0"/>
      <c r="Q321" s="51">
        <v>24</v>
      </c>
      <c r="R321" s="51">
        <v>55.2</v>
      </c>
      <c r="S321" s="51"/>
      <c r="T321" s="50"/>
      <c r="U321" s="50"/>
    </row>
    <row r="322" spans="1:21" ht="46.5">
      <c r="A322" s="47"/>
      <c r="B322" s="50" t="s">
        <v>53</v>
      </c>
      <c r="C322" s="50" t="s">
        <v>680</v>
      </c>
      <c r="D322" s="50" t="s">
        <v>301</v>
      </c>
      <c r="E322" s="54" t="s">
        <v>649</v>
      </c>
      <c r="F322" s="51">
        <v>54.16</v>
      </c>
      <c r="G322" s="51">
        <v>2</v>
      </c>
      <c r="H322" s="51">
        <v>108.32</v>
      </c>
      <c r="I322" s="51">
        <v>2</v>
      </c>
      <c r="J322" s="51">
        <v>108.32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0"/>
      <c r="Q322" s="51">
        <v>2</v>
      </c>
      <c r="R322" s="51">
        <v>108.32</v>
      </c>
      <c r="S322" s="51"/>
      <c r="T322" s="50"/>
      <c r="U322" s="50"/>
    </row>
    <row r="323" spans="1:21" ht="46.5">
      <c r="A323" s="47"/>
      <c r="B323" s="50" t="s">
        <v>54</v>
      </c>
      <c r="C323" s="50" t="s">
        <v>681</v>
      </c>
      <c r="D323" s="50" t="s">
        <v>301</v>
      </c>
      <c r="E323" s="54" t="s">
        <v>649</v>
      </c>
      <c r="F323" s="51">
        <v>58.12</v>
      </c>
      <c r="G323" s="51">
        <v>2</v>
      </c>
      <c r="H323" s="51">
        <v>116.24</v>
      </c>
      <c r="I323" s="51">
        <v>2</v>
      </c>
      <c r="J323" s="51">
        <v>116.24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0"/>
      <c r="Q323" s="51">
        <v>2</v>
      </c>
      <c r="R323" s="51">
        <v>116.24</v>
      </c>
      <c r="S323" s="51"/>
      <c r="T323" s="50"/>
      <c r="U323" s="50"/>
    </row>
    <row r="324" spans="1:21" ht="46.5">
      <c r="A324" s="47"/>
      <c r="B324" s="50" t="s">
        <v>55</v>
      </c>
      <c r="C324" s="50" t="s">
        <v>682</v>
      </c>
      <c r="D324" s="50" t="s">
        <v>301</v>
      </c>
      <c r="E324" s="54" t="s">
        <v>649</v>
      </c>
      <c r="F324" s="51">
        <v>119.79</v>
      </c>
      <c r="G324" s="51">
        <v>7</v>
      </c>
      <c r="H324" s="51">
        <v>838.53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0"/>
      <c r="Q324" s="51">
        <v>0</v>
      </c>
      <c r="R324" s="51">
        <v>0</v>
      </c>
      <c r="S324" s="51"/>
      <c r="T324" s="50"/>
      <c r="U324" s="50"/>
    </row>
    <row r="325" spans="1:21" ht="75">
      <c r="A325" s="47"/>
      <c r="B325" s="50" t="s">
        <v>56</v>
      </c>
      <c r="C325" s="50" t="s">
        <v>683</v>
      </c>
      <c r="D325" s="50" t="s">
        <v>301</v>
      </c>
      <c r="E325" s="54" t="s">
        <v>649</v>
      </c>
      <c r="F325" s="51">
        <v>710.78</v>
      </c>
      <c r="G325" s="51">
        <v>1</v>
      </c>
      <c r="H325" s="51">
        <v>710.78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0"/>
      <c r="Q325" s="51">
        <v>0</v>
      </c>
      <c r="R325" s="51">
        <v>0</v>
      </c>
      <c r="S325" s="51"/>
      <c r="T325" s="50"/>
      <c r="U325" s="50"/>
    </row>
    <row r="326" spans="1:21" ht="46.5">
      <c r="A326" s="47"/>
      <c r="B326" s="50" t="s">
        <v>57</v>
      </c>
      <c r="C326" s="50" t="s">
        <v>684</v>
      </c>
      <c r="D326" s="50" t="s">
        <v>301</v>
      </c>
      <c r="E326" s="54" t="s">
        <v>649</v>
      </c>
      <c r="F326" s="51">
        <v>492.41</v>
      </c>
      <c r="G326" s="51">
        <v>1</v>
      </c>
      <c r="H326" s="51">
        <v>492.41</v>
      </c>
      <c r="I326" s="51">
        <v>1</v>
      </c>
      <c r="J326" s="51">
        <v>492.41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0"/>
      <c r="Q326" s="51">
        <v>1</v>
      </c>
      <c r="R326" s="51">
        <v>492.41</v>
      </c>
      <c r="S326" s="51"/>
      <c r="T326" s="50"/>
      <c r="U326" s="50"/>
    </row>
    <row r="327" spans="1:21" ht="31.5">
      <c r="A327" s="47"/>
      <c r="B327" s="50" t="s">
        <v>58</v>
      </c>
      <c r="C327" s="50" t="s">
        <v>685</v>
      </c>
      <c r="D327" s="50" t="s">
        <v>301</v>
      </c>
      <c r="E327" s="54" t="s">
        <v>649</v>
      </c>
      <c r="F327" s="51">
        <v>30</v>
      </c>
      <c r="G327" s="51">
        <v>1</v>
      </c>
      <c r="H327" s="51">
        <v>30</v>
      </c>
      <c r="I327" s="51">
        <v>1</v>
      </c>
      <c r="J327" s="51">
        <v>30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0"/>
      <c r="Q327" s="51">
        <v>1</v>
      </c>
      <c r="R327" s="51">
        <v>30</v>
      </c>
      <c r="S327" s="51"/>
      <c r="T327" s="50"/>
      <c r="U327" s="50"/>
    </row>
    <row r="328" spans="1:21" ht="45.75">
      <c r="A328" s="47"/>
      <c r="B328" s="50" t="s">
        <v>59</v>
      </c>
      <c r="C328" s="50" t="s">
        <v>686</v>
      </c>
      <c r="D328" s="50" t="s">
        <v>301</v>
      </c>
      <c r="E328" s="54" t="s">
        <v>649</v>
      </c>
      <c r="F328" s="51">
        <v>29.56</v>
      </c>
      <c r="G328" s="51">
        <v>2</v>
      </c>
      <c r="H328" s="51">
        <v>59.12</v>
      </c>
      <c r="I328" s="51">
        <v>2</v>
      </c>
      <c r="J328" s="51">
        <v>59.12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0"/>
      <c r="Q328" s="51">
        <v>2</v>
      </c>
      <c r="R328" s="51">
        <v>59.12</v>
      </c>
      <c r="S328" s="51"/>
      <c r="T328" s="50"/>
      <c r="U328" s="50"/>
    </row>
    <row r="329" spans="1:21" ht="31.5">
      <c r="A329" s="47"/>
      <c r="B329" s="50" t="s">
        <v>60</v>
      </c>
      <c r="C329" s="50" t="s">
        <v>687</v>
      </c>
      <c r="D329" s="50" t="s">
        <v>301</v>
      </c>
      <c r="E329" s="54" t="s">
        <v>649</v>
      </c>
      <c r="F329" s="51">
        <v>1.3</v>
      </c>
      <c r="G329" s="51">
        <v>2</v>
      </c>
      <c r="H329" s="51">
        <v>2.6</v>
      </c>
      <c r="I329" s="51">
        <v>2</v>
      </c>
      <c r="J329" s="51">
        <v>2.6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0"/>
      <c r="Q329" s="51">
        <v>2</v>
      </c>
      <c r="R329" s="51">
        <v>2.6</v>
      </c>
      <c r="S329" s="51"/>
      <c r="T329" s="50"/>
      <c r="U329" s="50"/>
    </row>
    <row r="330" spans="1:21" ht="31.5">
      <c r="A330" s="47"/>
      <c r="B330" s="50" t="s">
        <v>61</v>
      </c>
      <c r="C330" s="50" t="s">
        <v>688</v>
      </c>
      <c r="D330" s="50" t="s">
        <v>301</v>
      </c>
      <c r="E330" s="54" t="s">
        <v>649</v>
      </c>
      <c r="F330" s="51">
        <v>1.92</v>
      </c>
      <c r="G330" s="51">
        <v>10</v>
      </c>
      <c r="H330" s="51">
        <v>19.2</v>
      </c>
      <c r="I330" s="51">
        <v>10</v>
      </c>
      <c r="J330" s="51">
        <v>19.2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0"/>
      <c r="Q330" s="51">
        <v>10</v>
      </c>
      <c r="R330" s="51">
        <v>19.2</v>
      </c>
      <c r="S330" s="51"/>
      <c r="T330" s="50"/>
      <c r="U330" s="50"/>
    </row>
    <row r="331" spans="1:21" ht="31.5">
      <c r="A331" s="47"/>
      <c r="B331" s="50" t="s">
        <v>62</v>
      </c>
      <c r="C331" s="50" t="s">
        <v>689</v>
      </c>
      <c r="D331" s="50" t="s">
        <v>301</v>
      </c>
      <c r="E331" s="54" t="s">
        <v>649</v>
      </c>
      <c r="F331" s="51">
        <v>18.5</v>
      </c>
      <c r="G331" s="51">
        <v>5</v>
      </c>
      <c r="H331" s="51">
        <v>92.5</v>
      </c>
      <c r="I331" s="51">
        <v>5</v>
      </c>
      <c r="J331" s="51">
        <v>92.5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0"/>
      <c r="Q331" s="51">
        <v>5</v>
      </c>
      <c r="R331" s="51">
        <v>92.5</v>
      </c>
      <c r="S331" s="51"/>
      <c r="T331" s="50"/>
      <c r="U331" s="50"/>
    </row>
    <row r="332" spans="1:21" ht="31.5">
      <c r="A332" s="47"/>
      <c r="B332" s="50" t="s">
        <v>63</v>
      </c>
      <c r="C332" s="50" t="s">
        <v>690</v>
      </c>
      <c r="D332" s="50" t="s">
        <v>301</v>
      </c>
      <c r="E332" s="54" t="s">
        <v>649</v>
      </c>
      <c r="F332" s="51">
        <v>5.44</v>
      </c>
      <c r="G332" s="51">
        <v>2</v>
      </c>
      <c r="H332" s="51">
        <v>10.88</v>
      </c>
      <c r="I332" s="51">
        <v>2</v>
      </c>
      <c r="J332" s="51">
        <v>10.88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0"/>
      <c r="Q332" s="51">
        <v>2</v>
      </c>
      <c r="R332" s="51">
        <v>10.88</v>
      </c>
      <c r="S332" s="51"/>
      <c r="T332" s="50"/>
      <c r="U332" s="50"/>
    </row>
    <row r="333" spans="1:21" ht="31.5">
      <c r="A333" s="47"/>
      <c r="B333" s="50" t="s">
        <v>64</v>
      </c>
      <c r="C333" s="50" t="s">
        <v>691</v>
      </c>
      <c r="D333" s="50" t="s">
        <v>301</v>
      </c>
      <c r="E333" s="54" t="s">
        <v>649</v>
      </c>
      <c r="F333" s="51">
        <v>6.75</v>
      </c>
      <c r="G333" s="51">
        <v>2</v>
      </c>
      <c r="H333" s="51">
        <v>13.5</v>
      </c>
      <c r="I333" s="51">
        <v>2</v>
      </c>
      <c r="J333" s="51">
        <v>13.5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0"/>
      <c r="Q333" s="51">
        <v>2</v>
      </c>
      <c r="R333" s="51">
        <v>13.5</v>
      </c>
      <c r="S333" s="51"/>
      <c r="T333" s="50"/>
      <c r="U333" s="50"/>
    </row>
    <row r="334" spans="1:21" ht="31.5">
      <c r="A334" s="47"/>
      <c r="B334" s="50" t="s">
        <v>65</v>
      </c>
      <c r="C334" s="50" t="s">
        <v>692</v>
      </c>
      <c r="D334" s="50" t="s">
        <v>301</v>
      </c>
      <c r="E334" s="54" t="s">
        <v>649</v>
      </c>
      <c r="F334" s="51">
        <v>4.45</v>
      </c>
      <c r="G334" s="51">
        <v>1</v>
      </c>
      <c r="H334" s="51">
        <v>4.45</v>
      </c>
      <c r="I334" s="51">
        <v>1</v>
      </c>
      <c r="J334" s="51">
        <v>4.45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0"/>
      <c r="Q334" s="51">
        <v>1</v>
      </c>
      <c r="R334" s="51">
        <v>4.45</v>
      </c>
      <c r="S334" s="51"/>
      <c r="T334" s="50"/>
      <c r="U334" s="50"/>
    </row>
    <row r="335" spans="1:21" ht="75">
      <c r="A335" s="47"/>
      <c r="B335" s="50" t="s">
        <v>66</v>
      </c>
      <c r="C335" s="50" t="s">
        <v>693</v>
      </c>
      <c r="D335" s="50" t="s">
        <v>301</v>
      </c>
      <c r="E335" s="54" t="s">
        <v>649</v>
      </c>
      <c r="F335" s="51">
        <v>32.27</v>
      </c>
      <c r="G335" s="51">
        <v>1</v>
      </c>
      <c r="H335" s="51">
        <v>32.27</v>
      </c>
      <c r="I335" s="51">
        <v>1</v>
      </c>
      <c r="J335" s="51">
        <v>32.27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0"/>
      <c r="Q335" s="51">
        <v>1</v>
      </c>
      <c r="R335" s="51">
        <v>32.27</v>
      </c>
      <c r="S335" s="51"/>
      <c r="T335" s="50"/>
      <c r="U335" s="50"/>
    </row>
    <row r="336" spans="1:21" ht="46.5">
      <c r="A336" s="47"/>
      <c r="B336" s="50" t="s">
        <v>67</v>
      </c>
      <c r="C336" s="50" t="s">
        <v>694</v>
      </c>
      <c r="D336" s="50" t="s">
        <v>301</v>
      </c>
      <c r="E336" s="54" t="s">
        <v>649</v>
      </c>
      <c r="F336" s="51">
        <v>8</v>
      </c>
      <c r="G336" s="51">
        <v>4</v>
      </c>
      <c r="H336" s="51">
        <v>32</v>
      </c>
      <c r="I336" s="51">
        <v>4</v>
      </c>
      <c r="J336" s="51">
        <v>32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0"/>
      <c r="Q336" s="51">
        <v>4</v>
      </c>
      <c r="R336" s="51">
        <v>32</v>
      </c>
      <c r="S336" s="51"/>
      <c r="T336" s="50"/>
      <c r="U336" s="50"/>
    </row>
    <row r="337" spans="1:21" ht="46.5">
      <c r="A337" s="47"/>
      <c r="B337" s="50" t="s">
        <v>68</v>
      </c>
      <c r="C337" s="50" t="s">
        <v>695</v>
      </c>
      <c r="D337" s="50" t="s">
        <v>301</v>
      </c>
      <c r="E337" s="54" t="s">
        <v>649</v>
      </c>
      <c r="F337" s="51">
        <v>7.2</v>
      </c>
      <c r="G337" s="51">
        <v>4</v>
      </c>
      <c r="H337" s="51">
        <v>28.8</v>
      </c>
      <c r="I337" s="51">
        <v>4</v>
      </c>
      <c r="J337" s="51">
        <v>28.8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0"/>
      <c r="Q337" s="51">
        <v>4</v>
      </c>
      <c r="R337" s="51">
        <v>28.8</v>
      </c>
      <c r="S337" s="51"/>
      <c r="T337" s="50"/>
      <c r="U337" s="50"/>
    </row>
    <row r="338" spans="1:21" ht="60.75">
      <c r="A338" s="47"/>
      <c r="B338" s="50" t="s">
        <v>69</v>
      </c>
      <c r="C338" s="50" t="s">
        <v>696</v>
      </c>
      <c r="D338" s="50" t="s">
        <v>301</v>
      </c>
      <c r="E338" s="54" t="s">
        <v>649</v>
      </c>
      <c r="F338" s="51">
        <v>229.9</v>
      </c>
      <c r="G338" s="51">
        <v>1</v>
      </c>
      <c r="H338" s="51">
        <v>229.9</v>
      </c>
      <c r="I338" s="51">
        <v>1</v>
      </c>
      <c r="J338" s="51">
        <v>229.9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0"/>
      <c r="Q338" s="51">
        <v>1</v>
      </c>
      <c r="R338" s="51">
        <v>229.9</v>
      </c>
      <c r="S338" s="51"/>
      <c r="T338" s="50"/>
      <c r="U338" s="50"/>
    </row>
    <row r="339" spans="1:21" ht="31.5">
      <c r="A339" s="47"/>
      <c r="B339" s="50" t="s">
        <v>70</v>
      </c>
      <c r="C339" s="50" t="s">
        <v>697</v>
      </c>
      <c r="D339" s="50" t="s">
        <v>301</v>
      </c>
      <c r="E339" s="54" t="s">
        <v>649</v>
      </c>
      <c r="F339" s="51">
        <v>14.17</v>
      </c>
      <c r="G339" s="51">
        <v>1</v>
      </c>
      <c r="H339" s="51">
        <v>14.17</v>
      </c>
      <c r="I339" s="51">
        <v>1</v>
      </c>
      <c r="J339" s="51">
        <v>14.17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0"/>
      <c r="Q339" s="51">
        <v>1</v>
      </c>
      <c r="R339" s="51">
        <v>14.17</v>
      </c>
      <c r="S339" s="51"/>
      <c r="T339" s="50"/>
      <c r="U339" s="50"/>
    </row>
    <row r="340" spans="1:21" ht="31.5">
      <c r="A340" s="47"/>
      <c r="B340" s="50" t="s">
        <v>655</v>
      </c>
      <c r="C340" s="50" t="s">
        <v>698</v>
      </c>
      <c r="D340" s="50" t="s">
        <v>301</v>
      </c>
      <c r="E340" s="54" t="s">
        <v>649</v>
      </c>
      <c r="F340" s="51">
        <v>12.6</v>
      </c>
      <c r="G340" s="51">
        <v>3</v>
      </c>
      <c r="H340" s="51">
        <v>37.8</v>
      </c>
      <c r="I340" s="51">
        <v>3</v>
      </c>
      <c r="J340" s="51">
        <v>37.8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0"/>
      <c r="Q340" s="51">
        <v>3</v>
      </c>
      <c r="R340" s="51">
        <v>37.8</v>
      </c>
      <c r="S340" s="51"/>
      <c r="T340" s="50"/>
      <c r="U340" s="50"/>
    </row>
    <row r="341" spans="1:21" ht="31.5">
      <c r="A341" s="47"/>
      <c r="B341" s="50" t="s">
        <v>699</v>
      </c>
      <c r="C341" s="50" t="s">
        <v>700</v>
      </c>
      <c r="D341" s="50" t="s">
        <v>301</v>
      </c>
      <c r="E341" s="54" t="s">
        <v>649</v>
      </c>
      <c r="F341" s="51">
        <v>13.07</v>
      </c>
      <c r="G341" s="51">
        <v>1</v>
      </c>
      <c r="H341" s="51">
        <v>13.07</v>
      </c>
      <c r="I341" s="51">
        <v>1</v>
      </c>
      <c r="J341" s="51">
        <v>13.07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0"/>
      <c r="Q341" s="51">
        <v>1</v>
      </c>
      <c r="R341" s="51">
        <v>13.07</v>
      </c>
      <c r="S341" s="51"/>
      <c r="T341" s="50"/>
      <c r="U341" s="50"/>
    </row>
    <row r="342" spans="1:21" ht="75">
      <c r="A342" s="47"/>
      <c r="B342" s="50" t="s">
        <v>701</v>
      </c>
      <c r="C342" s="50" t="s">
        <v>702</v>
      </c>
      <c r="D342" s="50" t="s">
        <v>301</v>
      </c>
      <c r="E342" s="54" t="s">
        <v>581</v>
      </c>
      <c r="F342" s="51">
        <v>8</v>
      </c>
      <c r="G342" s="51">
        <v>1</v>
      </c>
      <c r="H342" s="51">
        <v>8</v>
      </c>
      <c r="I342" s="51">
        <v>1</v>
      </c>
      <c r="J342" s="51">
        <v>8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0"/>
      <c r="Q342" s="51">
        <v>1</v>
      </c>
      <c r="R342" s="51">
        <v>8</v>
      </c>
      <c r="S342" s="51"/>
      <c r="T342" s="50"/>
      <c r="U342" s="50"/>
    </row>
    <row r="343" spans="1:21" ht="87.75">
      <c r="A343" s="47"/>
      <c r="B343" s="50" t="s">
        <v>703</v>
      </c>
      <c r="C343" s="50" t="s">
        <v>704</v>
      </c>
      <c r="D343" s="50" t="s">
        <v>301</v>
      </c>
      <c r="E343" s="54" t="s">
        <v>649</v>
      </c>
      <c r="F343" s="51">
        <v>2.63</v>
      </c>
      <c r="G343" s="51">
        <v>25</v>
      </c>
      <c r="H343" s="51">
        <v>65.75</v>
      </c>
      <c r="I343" s="51">
        <v>25</v>
      </c>
      <c r="J343" s="51">
        <v>65.75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0"/>
      <c r="Q343" s="51">
        <v>25</v>
      </c>
      <c r="R343" s="51">
        <v>65.75</v>
      </c>
      <c r="S343" s="51"/>
      <c r="T343" s="50"/>
      <c r="U343" s="50"/>
    </row>
    <row r="344" spans="1:21" ht="30.75">
      <c r="A344" s="47"/>
      <c r="B344" s="50" t="s">
        <v>705</v>
      </c>
      <c r="C344" s="50" t="s">
        <v>706</v>
      </c>
      <c r="D344" s="50" t="s">
        <v>301</v>
      </c>
      <c r="E344" s="54" t="s">
        <v>649</v>
      </c>
      <c r="F344" s="51">
        <v>108.7</v>
      </c>
      <c r="G344" s="51">
        <v>1</v>
      </c>
      <c r="H344" s="51">
        <v>108.7</v>
      </c>
      <c r="I344" s="51">
        <v>1</v>
      </c>
      <c r="J344" s="51">
        <v>108.7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0"/>
      <c r="Q344" s="51">
        <v>1</v>
      </c>
      <c r="R344" s="51">
        <v>108.7</v>
      </c>
      <c r="S344" s="51"/>
      <c r="T344" s="50"/>
      <c r="U344" s="50"/>
    </row>
    <row r="345" spans="1:21" ht="16.5">
      <c r="A345" s="47"/>
      <c r="B345" s="50" t="s">
        <v>707</v>
      </c>
      <c r="C345" s="50" t="s">
        <v>708</v>
      </c>
      <c r="D345" s="50" t="s">
        <v>301</v>
      </c>
      <c r="E345" s="54" t="s">
        <v>649</v>
      </c>
      <c r="F345" s="51">
        <v>7.32</v>
      </c>
      <c r="G345" s="51">
        <v>30</v>
      </c>
      <c r="H345" s="51">
        <v>219.6</v>
      </c>
      <c r="I345" s="51">
        <v>30</v>
      </c>
      <c r="J345" s="51">
        <v>219.6</v>
      </c>
      <c r="K345" s="51">
        <v>0</v>
      </c>
      <c r="L345" s="51">
        <v>0</v>
      </c>
      <c r="M345" s="51">
        <v>109.8</v>
      </c>
      <c r="N345" s="51">
        <v>0</v>
      </c>
      <c r="O345" s="51">
        <v>0</v>
      </c>
      <c r="P345" s="50"/>
      <c r="Q345" s="51">
        <v>30</v>
      </c>
      <c r="R345" s="51">
        <v>109.8</v>
      </c>
      <c r="S345" s="51"/>
      <c r="T345" s="50" t="s">
        <v>709</v>
      </c>
      <c r="U345" s="50"/>
    </row>
    <row r="346" spans="1:21" ht="19.5" customHeight="1">
      <c r="A346" s="47"/>
      <c r="B346" s="52" t="s">
        <v>710</v>
      </c>
      <c r="C346" s="52"/>
      <c r="D346" s="52"/>
      <c r="E346" s="52"/>
      <c r="F346" s="52"/>
      <c r="G346" s="52"/>
      <c r="H346" s="53">
        <f>SUM(H319:H345)</f>
        <v>3453.7999999999997</v>
      </c>
      <c r="I346" s="53"/>
      <c r="J346" s="53">
        <f>SUM(J319:J345)</f>
        <v>1904.49</v>
      </c>
      <c r="K346" s="53"/>
      <c r="L346" s="53"/>
      <c r="M346" s="53">
        <f>SUM(M319:M345)</f>
        <v>109.8</v>
      </c>
      <c r="N346" s="53"/>
      <c r="O346" s="53">
        <f>SUM(O319:O345)</f>
        <v>0</v>
      </c>
      <c r="P346" s="52"/>
      <c r="Q346" s="53"/>
      <c r="R346" s="53">
        <v>1794.69</v>
      </c>
      <c r="S346" s="53"/>
      <c r="T346" s="52"/>
      <c r="U346" s="52"/>
    </row>
    <row r="347" spans="1:21" ht="19.5" customHeight="1">
      <c r="A347" s="47"/>
      <c r="B347" s="55" t="s">
        <v>711</v>
      </c>
      <c r="C347" s="55"/>
      <c r="D347" s="55"/>
      <c r="E347" s="55"/>
      <c r="F347" s="55"/>
      <c r="G347" s="55"/>
      <c r="H347" s="56">
        <f>H346+H317+H309+H304+H280+H270+H252</f>
        <v>361240.003</v>
      </c>
      <c r="I347" s="56"/>
      <c r="J347" s="56">
        <f>J346+J317+J309+J304+J280+J270+J252</f>
        <v>72286.02</v>
      </c>
      <c r="K347" s="56"/>
      <c r="L347" s="56"/>
      <c r="M347" s="56">
        <f>M346+M317+M309+M304+M280+M270+M252</f>
        <v>53822.18617999999</v>
      </c>
      <c r="N347" s="56"/>
      <c r="O347" s="56">
        <f>O346+O317+O309+O304+O280+O270+O252</f>
        <v>6602.679999999999</v>
      </c>
      <c r="P347" s="55"/>
      <c r="Q347" s="56"/>
      <c r="R347" s="56">
        <v>18463.831</v>
      </c>
      <c r="S347" s="56"/>
      <c r="T347" s="55"/>
      <c r="U347" s="55"/>
    </row>
    <row r="348" spans="1:21" ht="16.5">
      <c r="A348" s="47"/>
      <c r="B348" s="57"/>
      <c r="C348" s="57"/>
      <c r="D348" s="57"/>
      <c r="E348" s="57"/>
      <c r="F348" s="5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</row>
    <row r="349" spans="1:21" ht="19.5" customHeight="1">
      <c r="A349" s="47"/>
      <c r="B349" s="47"/>
      <c r="C349" s="58" t="s">
        <v>712</v>
      </c>
      <c r="D349" s="59"/>
      <c r="E349" s="60"/>
      <c r="F349" s="61" t="s">
        <v>26</v>
      </c>
      <c r="G349" s="61"/>
      <c r="H349" s="61"/>
      <c r="I349" s="62"/>
      <c r="J349" s="62" t="s">
        <v>713</v>
      </c>
      <c r="K349" s="62"/>
      <c r="L349" s="62"/>
      <c r="M349" s="62"/>
      <c r="N349" s="47"/>
      <c r="O349" s="47"/>
      <c r="P349" s="47"/>
      <c r="Q349" s="47"/>
      <c r="R349" s="47"/>
      <c r="S349" s="47"/>
      <c r="T349" s="47"/>
      <c r="U349" s="47"/>
    </row>
    <row r="350" spans="1:21" ht="15" customHeight="1">
      <c r="A350" s="47"/>
      <c r="B350" s="47"/>
      <c r="C350" s="63"/>
      <c r="D350" s="63"/>
      <c r="E350" s="60"/>
      <c r="F350" s="61" t="s">
        <v>28</v>
      </c>
      <c r="G350" s="61"/>
      <c r="H350" s="64"/>
      <c r="I350" s="64"/>
      <c r="J350" s="65"/>
      <c r="K350" s="65"/>
      <c r="L350" s="65"/>
      <c r="M350" s="47"/>
      <c r="N350" s="47"/>
      <c r="O350" s="47"/>
      <c r="P350" s="47"/>
      <c r="Q350" s="47"/>
      <c r="R350" s="47"/>
      <c r="S350" s="47"/>
      <c r="T350" s="47"/>
      <c r="U350" s="47"/>
    </row>
    <row r="351" spans="1:21" ht="15" customHeight="1">
      <c r="A351" s="47"/>
      <c r="B351" s="47"/>
      <c r="C351" s="63"/>
      <c r="D351" s="63"/>
      <c r="E351" s="60"/>
      <c r="F351" s="60"/>
      <c r="G351" s="60"/>
      <c r="H351" s="60"/>
      <c r="I351" s="65"/>
      <c r="J351" s="65"/>
      <c r="K351" s="65"/>
      <c r="L351" s="65"/>
      <c r="M351" s="47"/>
      <c r="N351" s="47"/>
      <c r="O351" s="47"/>
      <c r="P351" s="47"/>
      <c r="Q351" s="47"/>
      <c r="R351" s="47"/>
      <c r="S351" s="47"/>
      <c r="T351" s="47"/>
      <c r="U351" s="47"/>
    </row>
    <row r="352" spans="1:21" ht="15" customHeight="1">
      <c r="A352" s="47"/>
      <c r="B352" s="47"/>
      <c r="C352" s="66" t="s">
        <v>29</v>
      </c>
      <c r="D352" s="66"/>
      <c r="E352" s="66"/>
      <c r="F352" s="67" t="s">
        <v>30</v>
      </c>
      <c r="G352" s="68"/>
      <c r="H352" s="60"/>
      <c r="I352" s="65"/>
      <c r="J352" s="65"/>
      <c r="K352" s="65"/>
      <c r="L352" s="65"/>
      <c r="M352" s="47"/>
      <c r="N352" s="47"/>
      <c r="O352" s="47"/>
      <c r="P352" s="47"/>
      <c r="Q352" s="47"/>
      <c r="R352" s="47"/>
      <c r="S352" s="47"/>
      <c r="T352" s="47"/>
      <c r="U352" s="47"/>
    </row>
    <row r="353" spans="1:21" ht="15" customHeight="1">
      <c r="A353" s="47"/>
      <c r="B353" s="47"/>
      <c r="C353" s="65"/>
      <c r="D353" s="69"/>
      <c r="E353" s="69"/>
      <c r="F353" s="69"/>
      <c r="G353" s="65"/>
      <c r="H353" s="65"/>
      <c r="I353" s="65"/>
      <c r="J353" s="65"/>
      <c r="K353" s="65"/>
      <c r="L353" s="65"/>
      <c r="M353" s="47"/>
      <c r="N353" s="47"/>
      <c r="O353" s="47"/>
      <c r="P353" s="47"/>
      <c r="Q353" s="47"/>
      <c r="R353" s="47"/>
      <c r="S353" s="47"/>
      <c r="T353" s="47"/>
      <c r="U353" s="47"/>
    </row>
    <row r="354" spans="1:21" ht="15" customHeight="1">
      <c r="A354" s="47"/>
      <c r="B354" s="47"/>
      <c r="C354" s="62"/>
      <c r="D354" s="69"/>
      <c r="E354" s="69"/>
      <c r="F354" s="69"/>
      <c r="G354" s="65"/>
      <c r="H354" s="65"/>
      <c r="I354" s="65"/>
      <c r="J354" s="65"/>
      <c r="K354" s="65"/>
      <c r="L354" s="65"/>
      <c r="M354" s="47"/>
      <c r="N354" s="47"/>
      <c r="O354" s="47"/>
      <c r="P354" s="47"/>
      <c r="Q354" s="47"/>
      <c r="R354" s="47"/>
      <c r="S354" s="47"/>
      <c r="T354" s="47"/>
      <c r="U354" s="47"/>
    </row>
    <row r="355" spans="1:21" ht="15" customHeight="1">
      <c r="A355" s="47"/>
      <c r="B355" s="47"/>
      <c r="C355" s="62" t="s">
        <v>714</v>
      </c>
      <c r="D355" s="69"/>
      <c r="E355" s="69"/>
      <c r="F355" s="69"/>
      <c r="G355" s="65"/>
      <c r="H355" s="65"/>
      <c r="I355" s="65"/>
      <c r="J355" s="62" t="s">
        <v>715</v>
      </c>
      <c r="K355" s="62"/>
      <c r="L355" s="62"/>
      <c r="M355" s="47"/>
      <c r="N355" s="47"/>
      <c r="O355" s="47"/>
      <c r="P355" s="47"/>
      <c r="Q355" s="47"/>
      <c r="R355" s="47"/>
      <c r="S355" s="47"/>
      <c r="T355" s="47"/>
      <c r="U355" s="47"/>
    </row>
    <row r="356" spans="1:21" ht="15" customHeight="1">
      <c r="A356" s="47"/>
      <c r="B356" s="47"/>
      <c r="C356" s="62"/>
      <c r="D356" s="69"/>
      <c r="E356" s="69"/>
      <c r="F356" s="69"/>
      <c r="G356" s="65"/>
      <c r="H356" s="65"/>
      <c r="I356" s="65"/>
      <c r="J356" s="65"/>
      <c r="K356" s="65"/>
      <c r="L356" s="65"/>
      <c r="M356" s="47"/>
      <c r="N356" s="47"/>
      <c r="O356" s="47"/>
      <c r="P356" s="47"/>
      <c r="Q356" s="47"/>
      <c r="R356" s="47"/>
      <c r="S356" s="47"/>
      <c r="T356" s="47"/>
      <c r="U356" s="47"/>
    </row>
    <row r="357" spans="1:21" ht="15" customHeight="1">
      <c r="A357" s="47"/>
      <c r="B357" s="47"/>
      <c r="C357" s="62" t="s">
        <v>716</v>
      </c>
      <c r="D357" s="69"/>
      <c r="E357" s="69"/>
      <c r="F357" s="69"/>
      <c r="G357" s="65"/>
      <c r="H357" s="65"/>
      <c r="I357" s="65"/>
      <c r="J357" s="62" t="s">
        <v>717</v>
      </c>
      <c r="K357" s="62"/>
      <c r="L357" s="62"/>
      <c r="M357" s="47"/>
      <c r="N357" s="47"/>
      <c r="O357" s="47"/>
      <c r="P357" s="47"/>
      <c r="Q357" s="47"/>
      <c r="R357" s="47"/>
      <c r="S357" s="47"/>
      <c r="T357" s="47"/>
      <c r="U357" s="47"/>
    </row>
  </sheetData>
  <sheetProtection selectLockedCells="1" selectUnlockedCells="1"/>
  <mergeCells count="35">
    <mergeCell ref="C1:P1"/>
    <mergeCell ref="B2:B4"/>
    <mergeCell ref="C2:C4"/>
    <mergeCell ref="D2:D4"/>
    <mergeCell ref="E2:H3"/>
    <mergeCell ref="I2:J3"/>
    <mergeCell ref="K2:O2"/>
    <mergeCell ref="P2:P4"/>
    <mergeCell ref="Q2:R3"/>
    <mergeCell ref="S2:S4"/>
    <mergeCell ref="T2:T4"/>
    <mergeCell ref="U2:U4"/>
    <mergeCell ref="K3:M3"/>
    <mergeCell ref="N3:O3"/>
    <mergeCell ref="B6:U6"/>
    <mergeCell ref="B252:G252"/>
    <mergeCell ref="B253:U253"/>
    <mergeCell ref="B270:G270"/>
    <mergeCell ref="B271:U271"/>
    <mergeCell ref="B280:G280"/>
    <mergeCell ref="B281:U281"/>
    <mergeCell ref="B304:G304"/>
    <mergeCell ref="B305:U305"/>
    <mergeCell ref="B309:G309"/>
    <mergeCell ref="B310:U310"/>
    <mergeCell ref="B317:G317"/>
    <mergeCell ref="B318:U318"/>
    <mergeCell ref="B346:G346"/>
    <mergeCell ref="B347:G347"/>
    <mergeCell ref="B348:F348"/>
    <mergeCell ref="J349:M349"/>
    <mergeCell ref="H350:I350"/>
    <mergeCell ref="J350:L350"/>
    <mergeCell ref="J355:L355"/>
    <mergeCell ref="J357:L357"/>
  </mergeCells>
  <printOptions/>
  <pageMargins left="0.21666666666666667" right="0.21666666666666667" top="0.7284722222222222" bottom="0.21666666666666667" header="0.5118055555555555" footer="0.5118055555555555"/>
  <pageSetup fitToHeight="25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2021-04-26T12:19:56Z</cp:lastPrinted>
  <dcterms:created xsi:type="dcterms:W3CDTF">2021-04-26T08:10:05Z</dcterms:created>
  <dcterms:modified xsi:type="dcterms:W3CDTF">2021-04-26T12:20:33Z</dcterms:modified>
  <cp:category/>
  <cp:version/>
  <cp:contentType/>
  <cp:contentStatus/>
  <cp:revision>12</cp:revision>
</cp:coreProperties>
</file>